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655" windowWidth="16605" windowHeight="7035"/>
  </bookViews>
  <sheets>
    <sheet name="Приложение 4" sheetId="1" r:id="rId1"/>
  </sheets>
  <calcPr calcId="144525"/>
</workbook>
</file>

<file path=xl/calcChain.xml><?xml version="1.0" encoding="utf-8"?>
<calcChain xmlns="http://schemas.openxmlformats.org/spreadsheetml/2006/main">
  <c r="G50" i="1" l="1"/>
  <c r="G49" i="1"/>
  <c r="G167" i="1" l="1"/>
  <c r="G213" i="1" l="1"/>
  <c r="G212" i="1" s="1"/>
  <c r="G210" i="1"/>
  <c r="G209" i="1" s="1"/>
  <c r="G207" i="1"/>
  <c r="G205" i="1"/>
  <c r="G203" i="1"/>
  <c r="G201" i="1"/>
  <c r="G199" i="1"/>
  <c r="G198" i="1" s="1"/>
  <c r="G197" i="1" s="1"/>
  <c r="G195" i="1"/>
  <c r="G194" i="1" s="1"/>
  <c r="G193" i="1"/>
  <c r="G192" i="1" s="1"/>
  <c r="G191" i="1" s="1"/>
  <c r="G189" i="1"/>
  <c r="G187" i="1"/>
  <c r="G185" i="1"/>
  <c r="G183" i="1"/>
  <c r="G181" i="1"/>
  <c r="G180" i="1"/>
  <c r="G179" i="1" s="1"/>
  <c r="G164" i="1"/>
  <c r="G163" i="1" s="1"/>
  <c r="G162" i="1"/>
  <c r="G161" i="1" s="1"/>
  <c r="G159" i="1"/>
  <c r="G116" i="1"/>
  <c r="G115" i="1" s="1"/>
  <c r="G178" i="1" l="1"/>
  <c r="G158" i="1"/>
  <c r="G174" i="1"/>
  <c r="G172" i="1"/>
  <c r="G60" i="1"/>
  <c r="G171" i="1" l="1"/>
  <c r="G170" i="1" s="1"/>
  <c r="G221" i="1"/>
  <c r="G219" i="1"/>
  <c r="G218" i="1" l="1"/>
  <c r="G217" i="1" s="1"/>
  <c r="G216" i="1" s="1"/>
  <c r="G215" i="1" s="1"/>
  <c r="G168" i="1"/>
  <c r="G166" i="1"/>
  <c r="G156" i="1"/>
  <c r="G155" i="1" s="1"/>
  <c r="G154" i="1"/>
  <c r="G153" i="1" s="1"/>
  <c r="G152" i="1" s="1"/>
  <c r="G150" i="1"/>
  <c r="G149" i="1" s="1"/>
  <c r="G147" i="1"/>
  <c r="G146" i="1" s="1"/>
  <c r="G141" i="1"/>
  <c r="G129" i="1"/>
  <c r="G122" i="1"/>
  <c r="G121" i="1" s="1"/>
  <c r="G120" i="1" s="1"/>
  <c r="G113" i="1"/>
  <c r="G112" i="1" s="1"/>
  <c r="G76" i="1"/>
  <c r="G75" i="1" s="1"/>
  <c r="G74" i="1" s="1"/>
  <c r="G73" i="1" s="1"/>
  <c r="G145" i="1" l="1"/>
  <c r="G33" i="1"/>
  <c r="G144" i="1" l="1"/>
  <c r="G143" i="1" s="1"/>
  <c r="G66" i="1"/>
  <c r="G65" i="1" s="1"/>
  <c r="G64" i="1" s="1"/>
  <c r="G62" i="1"/>
  <c r="G59" i="1" s="1"/>
  <c r="G58" i="1" l="1"/>
  <c r="G57" i="1" l="1"/>
  <c r="G95" i="1"/>
  <c r="G119" i="1" l="1"/>
  <c r="G118" i="1" s="1"/>
  <c r="G99" i="1" l="1"/>
  <c r="G98" i="1" s="1"/>
  <c r="G32" i="1" l="1"/>
  <c r="G31" i="1" s="1"/>
  <c r="G30" i="1" s="1"/>
  <c r="G133" i="1" l="1"/>
  <c r="G177" i="1" l="1"/>
  <c r="G176" i="1" s="1"/>
  <c r="G132" i="1"/>
  <c r="G131" i="1" s="1"/>
  <c r="G130" i="1" s="1"/>
  <c r="G110" i="1"/>
  <c r="G109" i="1" s="1"/>
  <c r="G47" i="1"/>
  <c r="G46" i="1" s="1"/>
  <c r="G45" i="1" l="1"/>
  <c r="G91" i="1" l="1"/>
  <c r="G90" i="1" s="1"/>
  <c r="G106" i="1" l="1"/>
  <c r="G105" i="1" l="1"/>
  <c r="G104" i="1" s="1"/>
  <c r="G102" i="1" l="1"/>
  <c r="G41" i="1" l="1"/>
  <c r="G101" i="1" l="1"/>
  <c r="G97" i="1" s="1"/>
  <c r="G28" i="1" l="1"/>
  <c r="G27" i="1" s="1"/>
  <c r="G26" i="1" s="1"/>
  <c r="G81" i="1"/>
  <c r="G80" i="1" s="1"/>
  <c r="G79" i="1" s="1"/>
  <c r="G78" i="1" s="1"/>
  <c r="G87" i="1"/>
  <c r="G85" i="1" s="1"/>
  <c r="G71" i="1"/>
  <c r="G139" i="1"/>
  <c r="G128" i="1"/>
  <c r="G127" i="1" s="1"/>
  <c r="G22" i="1"/>
  <c r="G21" i="1" s="1"/>
  <c r="G20" i="1" s="1"/>
  <c r="G70" i="1" l="1"/>
  <c r="G69" i="1" s="1"/>
  <c r="G68" i="1" s="1"/>
  <c r="G56" i="1"/>
  <c r="G89" i="1"/>
  <c r="G84" i="1" s="1"/>
  <c r="G126" i="1"/>
  <c r="G125" i="1" s="1"/>
  <c r="G19" i="1"/>
  <c r="G18" i="1" s="1"/>
  <c r="G25" i="1"/>
  <c r="G24" i="1" s="1"/>
  <c r="G86" i="1"/>
  <c r="G138" i="1"/>
  <c r="G44" i="1"/>
  <c r="G43" i="1" s="1"/>
  <c r="G137" i="1"/>
  <c r="G136" i="1" s="1"/>
  <c r="G135" i="1" s="1"/>
  <c r="G17" i="1" l="1"/>
  <c r="G124" i="1"/>
  <c r="G83" i="1"/>
  <c r="G55" i="1" s="1"/>
  <c r="G40" i="1"/>
  <c r="G39" i="1"/>
  <c r="G38" i="1" s="1"/>
  <c r="G223" i="1" l="1"/>
  <c r="G37" i="1"/>
  <c r="G36" i="1" s="1"/>
  <c r="G53" i="1" s="1"/>
  <c r="G224" i="1" l="1"/>
</calcChain>
</file>

<file path=xl/sharedStrings.xml><?xml version="1.0" encoding="utf-8"?>
<sst xmlns="http://schemas.openxmlformats.org/spreadsheetml/2006/main" count="1077" uniqueCount="266">
  <si>
    <t>Кольского района Мурманской области</t>
  </si>
  <si>
    <t>Наименование разделов и подразделов</t>
  </si>
  <si>
    <t>Раздел</t>
  </si>
  <si>
    <t>Подраздел</t>
  </si>
  <si>
    <t>Целевая статья</t>
  </si>
  <si>
    <t>Вид расхода</t>
  </si>
  <si>
    <t>Сумма</t>
  </si>
  <si>
    <t xml:space="preserve">Общегосударственные вопросы </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</si>
  <si>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</si>
  <si>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</si>
  <si>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</si>
  <si>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</si>
  <si>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 xml:space="preserve">Расходы на выплаты по оплате труда главы муниципального образования </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</si>
  <si>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</si>
  <si>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</si>
  <si>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04</t>
  </si>
  <si>
    <t>Расходы на выплаты по оплате труда работников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</si>
  <si>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</si>
  <si>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</si>
  <si>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</si>
  <si>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</si>
  <si>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</si>
  <si>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Резервные фонды</t>
  </si>
  <si>
    <t>11</t>
  </si>
  <si>
    <t>Иная непрограммная деятельность</t>
  </si>
  <si>
    <t>Резервный фонд администрации сельского поселения Пушной</t>
  </si>
  <si>
    <t>Другие общегосударственные вопросы</t>
  </si>
  <si>
    <t>13</t>
  </si>
  <si>
    <t>Национальная оборона</t>
  </si>
  <si>
    <t>Мобилизационная и вневойсковая подготовка</t>
  </si>
  <si>
    <t>03</t>
  </si>
  <si>
    <t>500</t>
  </si>
  <si>
    <t>Национальная экономика</t>
  </si>
  <si>
    <t>Связь и информатика</t>
  </si>
  <si>
    <t>10</t>
  </si>
  <si>
    <t>05</t>
  </si>
  <si>
    <t>08</t>
  </si>
  <si>
    <t>Культура</t>
  </si>
  <si>
    <t>Подпрограмма 1 "Сохранение и развитие культурно-досуговой деятельности в МБУК "Пушновский сельский Дом культуры"</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</si>
  <si>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</si>
  <si>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</si>
  <si>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600</t>
  </si>
  <si>
    <t>Подпрограмма 2 "Сохранение и развитие культурно-досуговой деятельности в МБУК "Лопарский сельский Дом культуры"</t>
  </si>
  <si>
    <t xml:space="preserve"> </t>
  </si>
  <si>
    <t>ИТОГО:</t>
  </si>
  <si>
    <t>Закупка товаров, работ и услуг для государственных (муниципальных) нужд</t>
  </si>
  <si>
    <t>Сельское хозяйство и рыболовство</t>
  </si>
  <si>
    <t>02 2 00 00000</t>
  </si>
  <si>
    <t>02 1 00 00000</t>
  </si>
  <si>
    <t>02 0 00 00000</t>
  </si>
  <si>
    <t>01 1 00 00000</t>
  </si>
  <si>
    <t>01 0 00 00000</t>
  </si>
  <si>
    <t>90 0 00 00000</t>
  </si>
  <si>
    <t>90 2 00 00000</t>
  </si>
  <si>
    <t>90 2 00 90020</t>
  </si>
  <si>
    <t>03 0 00 00000</t>
  </si>
  <si>
    <t>01 1 01 00000</t>
  </si>
  <si>
    <t>01 1 02 00000</t>
  </si>
  <si>
    <t>01 1 03 00000</t>
  </si>
  <si>
    <t>01 1 04 00000</t>
  </si>
  <si>
    <t>Обеспечение деятельности финансовых, налоговых и таможенных органов и органов финансового (финансово-бюджетного) надзора</t>
  </si>
  <si>
    <t>06</t>
  </si>
  <si>
    <t>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t>
  </si>
  <si>
    <t>Межбюджетные трансферты</t>
  </si>
  <si>
    <t>90 2 00 90030</t>
  </si>
  <si>
    <t>01 1 01 01010</t>
  </si>
  <si>
    <t>01 1 02 06010</t>
  </si>
  <si>
    <t>Основное мероприятие 3. Осуществление полномочий по определению перечня должностных лиц, уполномоченных составлять протоколы об административных правонарушениях</t>
  </si>
  <si>
    <t>01 1 03 75540</t>
  </si>
  <si>
    <t>Основное мероприятие 4. Организация осуществления первичного воинского учета на территории сельского поселения Пушной</t>
  </si>
  <si>
    <t>01 1 04 51180</t>
  </si>
  <si>
    <t>Основное мероприятие 5. Формирование электронного Правительства</t>
  </si>
  <si>
    <t>01 1 05 00000</t>
  </si>
  <si>
    <t>01 1 05 70570</t>
  </si>
  <si>
    <t>01 1 05 S0570</t>
  </si>
  <si>
    <t>04 0 00 00000</t>
  </si>
  <si>
    <t>Жилищно-коммунальное хозяйство</t>
  </si>
  <si>
    <t>Благоустройство</t>
  </si>
  <si>
    <t>05 0 00 00000</t>
  </si>
  <si>
    <t>06 0 00 00000</t>
  </si>
  <si>
    <t>04 0 03 00000</t>
  </si>
  <si>
    <t>04 0 03 75590</t>
  </si>
  <si>
    <t>Ведомство</t>
  </si>
  <si>
    <t>муниципальное казенное учреждение "Управление деятельностью сельского поселения Пушной Кольского района Мурманской области"</t>
  </si>
  <si>
    <t>004</t>
  </si>
  <si>
    <t>Основное мероприятие 2. Обеспечение реализации муниципальных функций в сфере управления муниципальным имуществом сельского поселения Пушной</t>
  </si>
  <si>
    <t xml:space="preserve">Распоряжение, формирование, управление муниципальным имуществом, их учет и содержание </t>
  </si>
  <si>
    <t>Подпрограмма 1 "Обеспечение деятельности и функций администрации, главы сельского поселения Пушной и государственных полномочий"</t>
  </si>
  <si>
    <t>Основное мероприятие 1. Осуществление муниципальных функций, направленных на обеспечение деятельности главы сельского поселения Пушной Кольского района Мурманской области</t>
  </si>
  <si>
    <t>Основное мероприятие 2. Осуществление муниципальных функций, направленных на обеспечение деятельности администрации сельского поселения Пушной Кольского района Мурманской области</t>
  </si>
  <si>
    <t>Основное мероприятие 1. Расходы по оплате коммунальных услуг и услуг по содержанию муниципального имущества</t>
  </si>
  <si>
    <t>Оплата коммунальных услуг и услуг по содержанию муниципального имущества</t>
  </si>
  <si>
    <t>Основное мероприятие 1. Уличное освещение</t>
  </si>
  <si>
    <t>04 0 01 00000</t>
  </si>
  <si>
    <t>04 0 01 00040</t>
  </si>
  <si>
    <t>Администрация сельского поселения Пушной Кольского района Мурманской области</t>
  </si>
  <si>
    <t>07 0 00 00000</t>
  </si>
  <si>
    <t>07 0 01 00000</t>
  </si>
  <si>
    <t>001</t>
  </si>
  <si>
    <t>ВСЕГО:</t>
  </si>
  <si>
    <t>Социальная политика</t>
  </si>
  <si>
    <t>Пенсионное обеспечение</t>
  </si>
  <si>
    <t>Социальное обеспечение и иные выплаты населению</t>
  </si>
  <si>
    <t/>
  </si>
  <si>
    <t>300</t>
  </si>
  <si>
    <t>Основное мероприятие 5. Развитие информационно-коммуникационной инфраструктуры органов местного самоуправления в целях оптимизации бюджетного процесса</t>
  </si>
  <si>
    <t>Расходы на создание условий для повышения эффективности деятельности органов  местного самоуправления по выполнению муниципальных функций</t>
  </si>
  <si>
    <t>03 0 05 00000</t>
  </si>
  <si>
    <t>03 0 05 00010</t>
  </si>
  <si>
    <t>Основное мероприятие 1. Создание условий для обеспечения творческого и культурного развития личности</t>
  </si>
  <si>
    <t>02 1 01 00000</t>
  </si>
  <si>
    <t>02 1 01 00020</t>
  </si>
  <si>
    <t>02 1 01 71100</t>
  </si>
  <si>
    <t>02 1 01 S1100</t>
  </si>
  <si>
    <t>02 2 01 00000</t>
  </si>
  <si>
    <t>02 2 01 00020</t>
  </si>
  <si>
    <t>02 2 01 71100</t>
  </si>
  <si>
    <t>02 2 01 S1100</t>
  </si>
  <si>
    <t>Коммунальное хозяйство</t>
  </si>
  <si>
    <t>Основное мероприятие 1. Погашение просроченной кредиторской задолженности муниципального образования сельское поселение Пушной Кольского района Мурманской области</t>
  </si>
  <si>
    <t>Частичное погашение просроченной кредиторской задолженности по исполнительным листам</t>
  </si>
  <si>
    <t>Культура, кинематография</t>
  </si>
  <si>
    <t>Расходы местного бюджета, превышающие размер расходного обязательства муниципального образования, в целях софинансирования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</si>
  <si>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 1 01 Р1100</t>
  </si>
  <si>
    <t>02 2 01 Р1100</t>
  </si>
  <si>
    <t>Ведомственная структура расходов бюджета муниципального образования сельское поселение Пушной</t>
  </si>
  <si>
    <t xml:space="preserve">Кольского района Мурманской области по главным распорядителям бюджетных средств, разделам, подразделам,   </t>
  </si>
  <si>
    <t xml:space="preserve">целевым статьям (муниципальным программам сельского поселения Пушной Кольского района Мурманской </t>
  </si>
  <si>
    <t xml:space="preserve"> области и непрограммным направлениям деятельности), группам видов расходов классификации расходов </t>
  </si>
  <si>
    <t xml:space="preserve">бюджета муниципального образования сельское поселение Пушной Кольского района Мурманской области </t>
  </si>
  <si>
    <t>рублей</t>
  </si>
  <si>
    <t>Муниципальная программа 7 "Погашение просроченной кредиторской задолженности муниципального образования сельское поселение Пушной Кольского района Мурманской области на 2021-2025 годы"</t>
  </si>
  <si>
    <t>Иные межбюджетные трансферты из бюджета Кольского района бюджетам муниципальных образований на восстановление платежеспособности муниципального образования</t>
  </si>
  <si>
    <t>07 0 01 00060</t>
  </si>
  <si>
    <t>07 0 01 21820</t>
  </si>
  <si>
    <t>05 0 01 00000</t>
  </si>
  <si>
    <t>05 0 01 00050</t>
  </si>
  <si>
    <t>Основное мероприятие 3. Иммобилизация животных без владельцев</t>
  </si>
  <si>
    <t>Расходы на содержание животных, находящихся в муниципальной собственности</t>
  </si>
  <si>
    <t>Расходы на организацию уличного освещения в населенных пунктах сельского поселения Пушной</t>
  </si>
  <si>
    <t>Основное мероприятие 3. Содержание животных, находящихся в муниципальной собственности</t>
  </si>
  <si>
    <t>Приложение № 4</t>
  </si>
  <si>
    <t>сельского поселения Пушной</t>
  </si>
  <si>
    <t>Подпрограмма 2 "Обеспечение деятельности и функций муниципальных казенных учреждений"</t>
  </si>
  <si>
    <t>Основное мероприятие 1.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</si>
  <si>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Расходы на осуществление функций, направленных на обеспечение деятельности муниципального казенного учреждения "Управление деятельностью сельского поселения Пушной Кольского района Мурманской области"</t>
  </si>
  <si>
    <t>01 2 00 00000</t>
  </si>
  <si>
    <t>01 2 01 00000</t>
  </si>
  <si>
    <t>01 2 01 00030</t>
  </si>
  <si>
    <t>06 0 01 00000</t>
  </si>
  <si>
    <t>06 0 01 00070</t>
  </si>
  <si>
    <t>06 0 02 00000</t>
  </si>
  <si>
    <t>06 0 02 00080</t>
  </si>
  <si>
    <t>06 0 03 00000</t>
  </si>
  <si>
    <t>06 0 03 00090</t>
  </si>
  <si>
    <t>Осуществление первичного воинского учета органами местного самоуправления поселений, муниципальных и городских округов</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</si>
  <si>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</si>
  <si>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02 1 01 13060</t>
  </si>
  <si>
    <t>02 1 02 00000</t>
  </si>
  <si>
    <t>02 2 01 13060</t>
  </si>
  <si>
    <t>Дорожное хозяйство (дорожные фонды)</t>
  </si>
  <si>
    <t>Муниципальная программа 8 «Дороги поселения на 2023 - 2025 годы"</t>
  </si>
  <si>
    <t>Основное мероприятие 1.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t>
  </si>
  <si>
    <t>Иные межбюджетные трансферты бюджетам сельских поселений Кольского района на осуществление части функций,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t>
  </si>
  <si>
    <t>09</t>
  </si>
  <si>
    <t>08 0 00 00000</t>
  </si>
  <si>
    <t>08 0 01 00000</t>
  </si>
  <si>
    <t>08 0 01 21370</t>
  </si>
  <si>
    <t>Основное мероприятие 5. Выполнение работ по содержанию в чистоте мест захоронения, расположенных на территории сельского поселения Пушной Кольского района Мурманской области</t>
  </si>
  <si>
    <t xml:space="preserve">Иные межбюджетные трансферты на осуществление части функций, связанных с исполнением полномочий по организации ритуальных услуг и содержанию мест захоронения на территории сельских поселений Кольского района </t>
  </si>
  <si>
    <t>04 0 05 00000</t>
  </si>
  <si>
    <t>04 0 05 21380</t>
  </si>
  <si>
    <t>Основное мероприятие 4. Выявление выморочного имущества и принятие его в муниципальную собственность</t>
  </si>
  <si>
    <t>06 0 04 00000</t>
  </si>
  <si>
    <t>06 0 04 00100</t>
  </si>
  <si>
    <t>Основное мероприятие 3. Мероприятия, направленные на повышение эффективности управления предоставляемых муниципальных услуг</t>
  </si>
  <si>
    <t>Расходы на освещение в средствах массовой информации нормативно-правовых актов, принятых с целью улучшения качества предоставления муниципальных услуг юридическим и физическим лицам</t>
  </si>
  <si>
    <t>03 0 03 00000</t>
  </si>
  <si>
    <t>03 0 03 00110</t>
  </si>
  <si>
    <t>Расходы на погашение кредиторской задолженности по решениям суда, связанные с выявлением выморочного имущества</t>
  </si>
  <si>
    <t>Национальная безопасность и правоохранительная деятельность</t>
  </si>
  <si>
    <t>09 0 00 00000</t>
  </si>
  <si>
    <t>Основное мероприятие 4. Уборка территории населенных пунктов муниципального образования сельское поселение Пушной</t>
  </si>
  <si>
    <t>04 0 04 00000</t>
  </si>
  <si>
    <t>04 0 04 00120</t>
  </si>
  <si>
    <t>Подпрограмма 3 "Развитие кадрового потенциала"</t>
  </si>
  <si>
    <t>Основное мероприятие 1. Участие в семинарах, дополнительное профессиональное образование сотрудников</t>
  </si>
  <si>
    <t>01 3 00 00000</t>
  </si>
  <si>
    <t>01 2 01 13060</t>
  </si>
  <si>
    <t>Расходы на обеспечение функций работников органов местного самоуправления</t>
  </si>
  <si>
    <t>01 1 02 13060</t>
  </si>
  <si>
    <t>01 3 01 06030</t>
  </si>
  <si>
    <t>04 0 02 00000</t>
  </si>
  <si>
    <t>Основное мероприятие 2. Содержание и уход за зелеными насаждениями</t>
  </si>
  <si>
    <t>Расходы на мероприятия по содержанию объектов озеленения</t>
  </si>
  <si>
    <t xml:space="preserve">на 2024 год </t>
  </si>
  <si>
    <t>Обеспечение проведения выборов и референдумов</t>
  </si>
  <si>
    <t>Непрограммная деятельность Кольской территориальной избирательной комиссии</t>
  </si>
  <si>
    <t>Расходы местного бюджета на подготовку и проведение выборов депутатов Совета депутатов сельского поселения Пушной Кольского района Мурманской области пятого созыва</t>
  </si>
  <si>
    <t>07</t>
  </si>
  <si>
    <t>90 1 00 00000</t>
  </si>
  <si>
    <t>90 1 00 90010</t>
  </si>
  <si>
    <t xml:space="preserve">Защита населения и территории от чрезвычайных ситуаций природного и техногенного характера, пожарная безопасность </t>
  </si>
  <si>
    <t>Муниципальная программа 9 "Обеспечение первичных мер пожарной безопасности на территории сельского поселения Пушной Кольского района на 2024-2026 годы"</t>
  </si>
  <si>
    <t>Основное мероприятие 1. Проведение комплекса мероприятий, направленных на повышение уровня противопожарной безопасности</t>
  </si>
  <si>
    <t>Материально-техническое обеспечение пожарной безопасности, в том числе обеспечение первичными средствами пожаротушения и пожарным инвентарем территорий и объектов защиты, находящихся в муниципальной собственности</t>
  </si>
  <si>
    <t>09 0 01 00000</t>
  </si>
  <si>
    <t>09 0 01 00170</t>
  </si>
  <si>
    <t>Муниципальная программа 4 «Благоустройство территории  сельского поселения Пушной Кольского района Мурманской области на 2024-2026 годы"</t>
  </si>
  <si>
    <t>Региональный проект "Формирование комфортной городской среды"</t>
  </si>
  <si>
    <t>04 0 02 00160</t>
  </si>
  <si>
    <t>04 0 06 00000</t>
  </si>
  <si>
    <t>10 0 00 00000</t>
  </si>
  <si>
    <t>10 0 F2 00000</t>
  </si>
  <si>
    <t>10 0 F2 S1210</t>
  </si>
  <si>
    <t>Муниципальная программа 2 "Развитие культуры на 2024-2026 годы"</t>
  </si>
  <si>
    <t>Основное мероприятие 2. Организация и проведение культурно-массовых и праздничных мероприятий</t>
  </si>
  <si>
    <t>02 1 02 00140</t>
  </si>
  <si>
    <t>Муниципальная программа 5 "Социальная поддержка отдельных категорий граждан на 2024-2026 годы"</t>
  </si>
  <si>
    <t xml:space="preserve">Основное мероприятие 1. Обеспечение социальных гарантий </t>
  </si>
  <si>
    <t>Выплата пенсии за выслугу лет муниципальным служащим, замещавшим муниципальные должности муниципальной службы в муниципальном образовании сельское поселение Пушной Кольского района Мурманской области</t>
  </si>
  <si>
    <t>Ежемесячная доплата к страховой пенсии лицам, замещавшим муниципальные должности в муниципальном образовании сельское поселение Пушной Кольского района Мурманской области</t>
  </si>
  <si>
    <t>05 0 01 00130</t>
  </si>
  <si>
    <t>Муниципальная программа 1 "Развитие муниципального управления на 2024-2026 годы"</t>
  </si>
  <si>
    <t>Муниципальная программа 6 "Управление муниципальным имуществом сельского поселения Пушной в 2024-2026 годах"</t>
  </si>
  <si>
    <t>Муниципальная программа 3 "Повышение эффективности бюджетных расходов сельского поселения Пушной Кольского района Мурманской области на 2024-2026 годы"</t>
  </si>
  <si>
    <t>Функционирование Правительства Российской Федерации, высших исполнительных органов субъектов Российской Федерации, местных администраций</t>
  </si>
  <si>
    <t>Муниципальная программа 10 "Формирование современной городской среды муниципального образования сельское поселение Пушной Кольского района Мурманской области на 2024-2026 годы"</t>
  </si>
  <si>
    <t>01 1 02 06030</t>
  </si>
  <si>
    <t>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</si>
  <si>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а также на уплату страховых взносов на обязательное социальное страхование в соответствии с законодательством Российской Федерации</t>
  </si>
  <si>
    <t>90 2 00 7736U</t>
  </si>
  <si>
    <t>90 2 00 90040</t>
  </si>
  <si>
    <t>Расходы местного бюджета, связанные с обеспечением и реализацией культурно-массовых и праздничных мероприятий</t>
  </si>
  <si>
    <t>Обеспечение развития и укрепления материально-технической базы муниципального дома культуры</t>
  </si>
  <si>
    <t>02 1 03 00000</t>
  </si>
  <si>
    <t>02 1 03 00150</t>
  </si>
  <si>
    <t>02 2 02 00000</t>
  </si>
  <si>
    <t>02 2 02 00180</t>
  </si>
  <si>
    <t>02 2 03 00000</t>
  </si>
  <si>
    <t>02 2 03 00190</t>
  </si>
  <si>
    <t>к проекту решения Совета депутатов</t>
  </si>
  <si>
    <t>от 09.04.2024 г. № 38/4</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</si>
  <si>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</si>
  <si>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Основное мероприятие 5. Проведение кадастровых работ по оформлению земельных участков под объектами муниципальной собственности</t>
  </si>
  <si>
    <t>Расходы на мероприятия, связанные с проведением кадастровых работ по оформлению земельных участков под объектами муниципальной собственности</t>
  </si>
  <si>
    <t>06 0 05 00000</t>
  </si>
  <si>
    <t>06 0 05 00200</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</si>
  <si>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</si>
  <si>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</si>
  <si>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</si>
  <si>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Софинансирование к 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</si>
  <si>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Основное мероприятие 6. Реализация проекта по поддержке местных инициатив: "Обустройство детской игровой площадки по адресу: н.п. Пушной, улица Ленинградская, дома № 3, 5, 7"</t>
  </si>
  <si>
    <t>Субсидии из областного бюджета местным бюджетам на реализацию инициативных проектов в муниципальных образованиях Мурманской области (Обустройство детской игровой площадки по адресу: н.п. Пушной, улица Ленинградская, дома № 3, 5, 7)</t>
  </si>
  <si>
    <t>Софинансирование к субсидии из областного бюджета местным бюджетам на реализацию инициативных проектов в муниципальных образованиях Мурманской области (Обустройство детской игровой площадки по адресу: н.п. Пушной, улица Ленинградская, дома № 3, 5, 7)</t>
  </si>
  <si>
    <t>Основное мероприятие 7. Разработка визуализации благоустройства территории, расположенной по адресу: 184321, Мурманская область, Кольский район, н.п. Пушной, ул.Ленинградская д. 3, д.5, д.7</t>
  </si>
  <si>
    <t>Расходы на оказание услуг по разработке визуализации благоустройства территории, расположенной по адресу: 184321, Мурманская область, Кольский район, н.п. Пушной, ул.Ленинградская д. 3, д.5, д.7</t>
  </si>
  <si>
    <t>04 0 06 70951</t>
  </si>
  <si>
    <t>04 0 06 S0951</t>
  </si>
  <si>
    <t>04 0 07 00000</t>
  </si>
  <si>
    <t>04 0 07 00210</t>
  </si>
  <si>
    <t>Основное мероприятие 3. Модернизация учреждения культуры</t>
  </si>
  <si>
    <t>Проведение ремонтных работ и укрепление материально-технической базы муниципального дома культуры</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</si>
  <si>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</si>
  <si>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</si>
  <si>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Расходы на мероприятия по организации выполнения работ по уборке территории муниципального образования, включая приобретение расходных материалов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</si>
</sst>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р_._-;\-* #,##0_р_._-;_-* &quot;-&quot;_р_._-;_-@_-"/>
    <numFmt numFmtId="43" formatCode="_-* #,##0.00_р_._-;\-* #,##0.00_р_._-;_-* &quot;-&quot;??_р_._-;_-@_-"/>
    <numFmt numFmtId="164" formatCode="#,##0.0"/>
    <numFmt numFmtId="165" formatCode="_(* #,##0.00_);_(* \(#,##0.00\);_(* &quot;-&quot;??_);_(@_)"/>
  </numFmts>
  <fonts count="66" x14ac:knownFonts="1">
    <font>
      <sz val="11"/>
      <color theme="1"/>
      <name val="Calibri"/>
      <family val="2"/>
      <charset val="204"/>
      <scheme val="minor"/>
    </font>
    <font>
      <sz val="10"/>
      <name val="Arial"/>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i/>
      <sz val="10"/>
      <name val="Times New Roman"/>
      <family val="1"/>
      <charset val="204"/>
    </font>
    <font>
      <b/>
      <sz val="10"/>
      <name val="Times New Roman"/>
      <family val="1"/>
      <charset val="204"/>
    </font>
    <font>
      <i/>
      <sz val="10"/>
      <name val="Times New Roman"/>
      <family val="1"/>
      <charset val="204"/>
    </font>
    <font>
      <sz val="10"/>
      <name val="Arial"/>
      <family val="2"/>
      <charset val="204"/>
    </font>
    <font>
      <b/>
      <sz val="12"/>
      <name val="Times New Roman"/>
      <family val="1"/>
      <charset val="204"/>
    </font>
    <font>
      <sz val="10"/>
      <color indexed="8"/>
      <name val="Times New Roman"/>
      <family val="1"/>
      <charset val="204"/>
    </font>
    <font>
      <sz val="12"/>
      <name val="Times New Roman"/>
      <family val="1"/>
      <charset val="204"/>
    </font>
    <font>
      <sz val="12"/>
      <color indexed="8"/>
      <name val="Times New Roman"/>
      <family val="1"/>
      <charset val="204"/>
    </font>
    <font>
      <b/>
      <sz val="10"/>
      <color indexed="8"/>
      <name val="Times New Roman"/>
      <family val="1"/>
      <charset val="204"/>
    </font>
    <font>
      <b/>
      <i/>
      <sz val="10"/>
      <color indexed="8"/>
      <name val="Times New Roman"/>
      <family val="1"/>
      <charset val="204"/>
    </font>
    <font>
      <sz val="10"/>
      <name val="Arial Cyr"/>
      <charset val="204"/>
    </font>
    <font>
      <b/>
      <sz val="11"/>
      <color indexed="8"/>
      <name val="Times New Roman"/>
      <family val="1"/>
      <charset val="204"/>
    </font>
    <font>
      <b/>
      <sz val="10"/>
      <color indexed="8"/>
      <name val="Times New Roman"/>
      <family val="1"/>
      <charset val="204"/>
    </font>
    <font>
      <sz val="8"/>
      <name val="Calibri"/>
      <family val="2"/>
      <charset val="204"/>
    </font>
    <font>
      <sz val="10"/>
      <name val="Times New Roman Cyr"/>
      <family val="1"/>
      <charset val="204"/>
    </font>
    <font>
      <sz val="10"/>
      <name val="Arial"/>
      <family val="2"/>
      <charset val="204"/>
    </font>
    <font>
      <i/>
      <sz val="12"/>
      <color rgb="FF0070C0"/>
      <name val="Times New Roman"/>
      <family val="1"/>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family val="2"/>
      <charset val="204"/>
    </font>
    <font>
      <sz val="11"/>
      <name val="Calibri"/>
      <family val="2"/>
    </font>
    <font>
      <sz val="11"/>
      <name val="Calibri"/>
      <family val="2"/>
      <scheme val="minor"/>
    </font>
    <font>
      <sz val="10"/>
      <color rgb="FF000000"/>
      <name val="Arial Cyr"/>
    </font>
    <font>
      <sz val="10"/>
      <color rgb="FF000000"/>
      <name val="Arial Cyr"/>
      <family val="2"/>
    </font>
    <font>
      <b/>
      <sz val="12"/>
      <color rgb="FF000000"/>
      <name val="Arial Cyr"/>
    </font>
    <font>
      <b/>
      <sz val="12"/>
      <color rgb="FF000000"/>
      <name val="Arial Cyr"/>
      <family val="2"/>
    </font>
    <font>
      <b/>
      <sz val="10"/>
      <color rgb="FF000000"/>
      <name val="Arial CYR"/>
    </font>
    <font>
      <b/>
      <sz val="10"/>
      <color rgb="FF000000"/>
      <name val="Arial CYR"/>
      <family val="2"/>
    </font>
    <font>
      <b/>
      <sz val="10"/>
      <name val="Times New Roman Cyr"/>
      <charset val="204"/>
    </font>
    <font>
      <sz val="10"/>
      <name val="Times New Roman Cyr"/>
      <charset val="204"/>
    </font>
    <font>
      <b/>
      <i/>
      <sz val="10"/>
      <name val="Times New Roman Cyr"/>
      <charset val="204"/>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CCFFFF"/>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4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23" fillId="0" borderId="0"/>
    <xf numFmtId="0" fontId="1" fillId="0" borderId="0"/>
    <xf numFmtId="0" fontId="30" fillId="0" borderId="0"/>
    <xf numFmtId="0" fontId="1" fillId="0" borderId="0" applyNumberFormat="0" applyFill="0" applyBorder="0" applyAlignment="0" applyProtection="0"/>
    <xf numFmtId="0" fontId="23" fillId="0" borderId="0"/>
    <xf numFmtId="0" fontId="14" fillId="3" borderId="0" applyNumberFormat="0" applyBorder="0" applyAlignment="0" applyProtection="0"/>
    <xf numFmtId="0" fontId="15" fillId="0" borderId="0" applyNumberFormat="0" applyFill="0" applyBorder="0" applyAlignment="0" applyProtection="0"/>
    <xf numFmtId="0" fontId="1" fillId="23"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35" fillId="0" borderId="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41" fillId="0" borderId="16" applyNumberFormat="0" applyFill="0" applyAlignment="0" applyProtection="0"/>
    <xf numFmtId="0" fontId="41" fillId="0" borderId="0" applyNumberFormat="0" applyFill="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7" applyNumberFormat="0" applyAlignment="0" applyProtection="0"/>
    <xf numFmtId="0" fontId="46" fillId="28" borderId="18" applyNumberFormat="0" applyAlignment="0" applyProtection="0"/>
    <xf numFmtId="0" fontId="47" fillId="28" borderId="17" applyNumberFormat="0" applyAlignment="0" applyProtection="0"/>
    <xf numFmtId="0" fontId="48" fillId="0" borderId="19" applyNumberFormat="0" applyFill="0" applyAlignment="0" applyProtection="0"/>
    <xf numFmtId="0" fontId="49" fillId="29" borderId="20"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2" applyNumberFormat="0" applyFill="0" applyAlignment="0" applyProtection="0"/>
    <xf numFmtId="0" fontId="53" fillId="31" borderId="0" applyNumberFormat="0" applyBorder="0" applyAlignment="0" applyProtection="0"/>
    <xf numFmtId="0" fontId="53" fillId="33" borderId="0" applyNumberFormat="0" applyBorder="0" applyAlignment="0" applyProtection="0"/>
    <xf numFmtId="0" fontId="53" fillId="35" borderId="0" applyNumberFormat="0" applyBorder="0" applyAlignment="0" applyProtection="0"/>
    <xf numFmtId="0" fontId="53" fillId="39"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0" borderId="0"/>
    <xf numFmtId="0" fontId="37" fillId="32"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53" fillId="38" borderId="0" applyNumberFormat="0" applyBorder="0" applyAlignment="0" applyProtection="0"/>
    <xf numFmtId="0" fontId="53" fillId="41" borderId="0" applyNumberFormat="0" applyBorder="0" applyAlignment="0" applyProtection="0"/>
    <xf numFmtId="0" fontId="53" fillId="44"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7" fillId="0" borderId="0"/>
    <xf numFmtId="0" fontId="57" fillId="0" borderId="0"/>
    <xf numFmtId="0" fontId="58" fillId="0" borderId="0"/>
    <xf numFmtId="0" fontId="58" fillId="0" borderId="0"/>
    <xf numFmtId="0" fontId="57" fillId="0" borderId="0"/>
    <xf numFmtId="0" fontId="57" fillId="0" borderId="0"/>
    <xf numFmtId="0" fontId="58" fillId="0" borderId="0"/>
    <xf numFmtId="0" fontId="58" fillId="0" borderId="0"/>
    <xf numFmtId="0" fontId="56" fillId="0" borderId="0"/>
    <xf numFmtId="0" fontId="56" fillId="0" borderId="0"/>
    <xf numFmtId="0" fontId="56" fillId="0" borderId="0"/>
    <xf numFmtId="0" fontId="57" fillId="46" borderId="0"/>
    <xf numFmtId="0" fontId="57" fillId="46" borderId="0"/>
    <xf numFmtId="0" fontId="58" fillId="46" borderId="0"/>
    <xf numFmtId="0" fontId="58" fillId="46" borderId="0"/>
    <xf numFmtId="0" fontId="57" fillId="0" borderId="0">
      <alignment wrapText="1"/>
    </xf>
    <xf numFmtId="0" fontId="57" fillId="0" borderId="0">
      <alignment wrapText="1"/>
    </xf>
    <xf numFmtId="0" fontId="58" fillId="0" borderId="0">
      <alignment wrapText="1"/>
    </xf>
    <xf numFmtId="0" fontId="57" fillId="0" borderId="23">
      <alignment horizontal="center" vertical="center" wrapText="1"/>
    </xf>
    <xf numFmtId="0" fontId="57" fillId="0" borderId="0">
      <alignment wrapText="1"/>
    </xf>
    <xf numFmtId="0" fontId="57" fillId="0" borderId="23">
      <alignment horizontal="center" vertical="center" wrapText="1"/>
    </xf>
    <xf numFmtId="0" fontId="58" fillId="0" borderId="0">
      <alignment wrapText="1"/>
    </xf>
    <xf numFmtId="0" fontId="57" fillId="0" borderId="0"/>
    <xf numFmtId="0" fontId="57" fillId="0" borderId="0"/>
    <xf numFmtId="0" fontId="58" fillId="0" borderId="0"/>
    <xf numFmtId="1" fontId="57" fillId="0" borderId="23">
      <alignment horizontal="left" vertical="top" wrapText="1" indent="2"/>
    </xf>
    <xf numFmtId="0" fontId="57" fillId="0" borderId="0"/>
    <xf numFmtId="1" fontId="57" fillId="0" borderId="23">
      <alignment horizontal="left" vertical="top" wrapText="1" indent="2"/>
    </xf>
    <xf numFmtId="0" fontId="58" fillId="0" borderId="0"/>
    <xf numFmtId="0" fontId="59" fillId="0" borderId="0">
      <alignment horizontal="center" wrapText="1"/>
    </xf>
    <xf numFmtId="0" fontId="59" fillId="0" borderId="0">
      <alignment horizontal="center"/>
    </xf>
    <xf numFmtId="0" fontId="60" fillId="0" borderId="0">
      <alignment horizontal="center"/>
    </xf>
    <xf numFmtId="0" fontId="59" fillId="0" borderId="0">
      <alignment horizontal="center"/>
    </xf>
    <xf numFmtId="0" fontId="60" fillId="0" borderId="0">
      <alignment horizontal="center"/>
    </xf>
    <xf numFmtId="0" fontId="59" fillId="0" borderId="0">
      <alignment horizontal="center" wrapText="1"/>
    </xf>
    <xf numFmtId="0" fontId="59" fillId="0" borderId="0">
      <alignment horizontal="center"/>
    </xf>
    <xf numFmtId="0" fontId="60" fillId="0" borderId="0">
      <alignment horizontal="center" wrapText="1"/>
    </xf>
    <xf numFmtId="0" fontId="57" fillId="0" borderId="0"/>
    <xf numFmtId="0" fontId="59" fillId="0" borderId="0">
      <alignment horizontal="center" wrapText="1"/>
    </xf>
    <xf numFmtId="0" fontId="57" fillId="0" borderId="0"/>
    <xf numFmtId="0" fontId="60" fillId="0" borderId="0">
      <alignment horizontal="center" wrapText="1"/>
    </xf>
    <xf numFmtId="0" fontId="59" fillId="0" borderId="0">
      <alignment horizontal="center"/>
    </xf>
    <xf numFmtId="0" fontId="57" fillId="0" borderId="0">
      <alignment horizontal="right"/>
    </xf>
    <xf numFmtId="0" fontId="58" fillId="0" borderId="0">
      <alignment horizontal="right"/>
    </xf>
    <xf numFmtId="0" fontId="57" fillId="0" borderId="0">
      <alignment horizontal="right"/>
    </xf>
    <xf numFmtId="0" fontId="58" fillId="0" borderId="0">
      <alignment horizontal="right"/>
    </xf>
    <xf numFmtId="0" fontId="59" fillId="0" borderId="0">
      <alignment horizontal="center"/>
    </xf>
    <xf numFmtId="0" fontId="57" fillId="0" borderId="0">
      <alignment horizontal="right"/>
    </xf>
    <xf numFmtId="0" fontId="60" fillId="0" borderId="0">
      <alignment horizontal="center"/>
    </xf>
    <xf numFmtId="0" fontId="57" fillId="0" borderId="23">
      <alignment horizontal="center" vertical="center" wrapText="1"/>
    </xf>
    <xf numFmtId="0" fontId="59" fillId="0" borderId="0">
      <alignment horizontal="center"/>
    </xf>
    <xf numFmtId="0" fontId="57" fillId="0" borderId="23">
      <alignment horizontal="center" vertical="center" wrapText="1"/>
    </xf>
    <xf numFmtId="0" fontId="60" fillId="0" borderId="0">
      <alignment horizontal="center"/>
    </xf>
    <xf numFmtId="0" fontId="57" fillId="0" borderId="0">
      <alignment horizontal="right"/>
    </xf>
    <xf numFmtId="0" fontId="57" fillId="46" borderId="24"/>
    <xf numFmtId="0" fontId="58" fillId="46" borderId="24"/>
    <xf numFmtId="0" fontId="57" fillId="46" borderId="24"/>
    <xf numFmtId="0" fontId="58" fillId="46" borderId="24"/>
    <xf numFmtId="0" fontId="57" fillId="0" borderId="0">
      <alignment horizontal="right"/>
    </xf>
    <xf numFmtId="0" fontId="57" fillId="46" borderId="24"/>
    <xf numFmtId="0" fontId="58" fillId="0" borderId="0">
      <alignment horizontal="right"/>
    </xf>
    <xf numFmtId="1" fontId="57" fillId="0" borderId="23">
      <alignment horizontal="center" vertical="top" shrinkToFit="1"/>
    </xf>
    <xf numFmtId="0" fontId="57" fillId="0" borderId="0">
      <alignment horizontal="right"/>
    </xf>
    <xf numFmtId="1" fontId="57" fillId="0" borderId="23">
      <alignment horizontal="center" vertical="top" shrinkToFit="1"/>
    </xf>
    <xf numFmtId="0" fontId="58" fillId="0" borderId="0">
      <alignment horizontal="right"/>
    </xf>
    <xf numFmtId="0" fontId="57" fillId="46" borderId="24"/>
    <xf numFmtId="0" fontId="57" fillId="0" borderId="23">
      <alignment horizontal="center" vertical="center" wrapText="1"/>
    </xf>
    <xf numFmtId="0" fontId="58" fillId="0" borderId="23">
      <alignment horizontal="center" vertical="center" wrapText="1"/>
    </xf>
    <xf numFmtId="0" fontId="57" fillId="0" borderId="23">
      <alignment horizontal="center" vertical="center" wrapText="1"/>
    </xf>
    <xf numFmtId="0" fontId="58" fillId="0" borderId="23">
      <alignment horizontal="center" vertical="center" wrapText="1"/>
    </xf>
    <xf numFmtId="0" fontId="57" fillId="46" borderId="24"/>
    <xf numFmtId="0" fontId="57" fillId="0" borderId="23">
      <alignment horizontal="center" vertical="center" wrapText="1"/>
    </xf>
    <xf numFmtId="0" fontId="58" fillId="46" borderId="24"/>
    <xf numFmtId="0" fontId="57" fillId="46" borderId="24"/>
    <xf numFmtId="0" fontId="58" fillId="46" borderId="24"/>
    <xf numFmtId="0" fontId="57" fillId="0" borderId="23">
      <alignment horizontal="center" vertical="center" wrapText="1"/>
    </xf>
    <xf numFmtId="0" fontId="57" fillId="46" borderId="25"/>
    <xf numFmtId="0" fontId="58" fillId="46" borderId="25"/>
    <xf numFmtId="0" fontId="57" fillId="46" borderId="25"/>
    <xf numFmtId="0" fontId="58" fillId="46" borderId="25"/>
    <xf numFmtId="0" fontId="57" fillId="0" borderId="23">
      <alignment horizontal="center" vertical="center" wrapText="1"/>
    </xf>
    <xf numFmtId="0" fontId="57" fillId="46" borderId="25"/>
    <xf numFmtId="0" fontId="58" fillId="0" borderId="23">
      <alignment horizontal="center" vertical="center" wrapText="1"/>
    </xf>
    <xf numFmtId="0" fontId="58" fillId="0" borderId="23">
      <alignment horizontal="center" vertical="center" wrapText="1"/>
    </xf>
    <xf numFmtId="0" fontId="57" fillId="46" borderId="26"/>
    <xf numFmtId="0" fontId="57" fillId="46" borderId="0">
      <alignment shrinkToFit="1"/>
    </xf>
    <xf numFmtId="0" fontId="58" fillId="46" borderId="0">
      <alignment shrinkToFit="1"/>
    </xf>
    <xf numFmtId="0" fontId="57" fillId="46" borderId="0">
      <alignment shrinkToFit="1"/>
    </xf>
    <xf numFmtId="0" fontId="58" fillId="46" borderId="0">
      <alignment shrinkToFit="1"/>
    </xf>
    <xf numFmtId="0" fontId="57" fillId="46" borderId="26"/>
    <xf numFmtId="0" fontId="57" fillId="46" borderId="0">
      <alignment shrinkToFit="1"/>
    </xf>
    <xf numFmtId="0" fontId="58" fillId="46" borderId="26"/>
    <xf numFmtId="0" fontId="57" fillId="0" borderId="23">
      <alignment horizontal="center" vertical="center" wrapText="1"/>
    </xf>
    <xf numFmtId="0" fontId="57" fillId="46" borderId="26"/>
    <xf numFmtId="0" fontId="57" fillId="0" borderId="23">
      <alignment horizontal="center" vertical="center" wrapText="1"/>
    </xf>
    <xf numFmtId="0" fontId="58" fillId="46" borderId="26"/>
    <xf numFmtId="49" fontId="57" fillId="0" borderId="23">
      <alignment horizontal="left" vertical="top" wrapText="1" indent="2"/>
    </xf>
    <xf numFmtId="0" fontId="61" fillId="0" borderId="25">
      <alignment horizontal="right"/>
    </xf>
    <xf numFmtId="0" fontId="62" fillId="0" borderId="25">
      <alignment horizontal="right"/>
    </xf>
    <xf numFmtId="0" fontId="61" fillId="0" borderId="25">
      <alignment horizontal="right"/>
    </xf>
    <xf numFmtId="0" fontId="62" fillId="0" borderId="25">
      <alignment horizontal="right"/>
    </xf>
    <xf numFmtId="49" fontId="57" fillId="0" borderId="23">
      <alignment horizontal="left" vertical="top" wrapText="1" indent="2"/>
    </xf>
    <xf numFmtId="0" fontId="61" fillId="0" borderId="25">
      <alignment horizontal="right"/>
    </xf>
    <xf numFmtId="49" fontId="58" fillId="0" borderId="23">
      <alignment horizontal="left" vertical="top" wrapText="1" indent="2"/>
    </xf>
    <xf numFmtId="0" fontId="57" fillId="0" borderId="23">
      <alignment horizontal="center" vertical="center" wrapText="1"/>
    </xf>
    <xf numFmtId="49" fontId="57" fillId="0" borderId="23">
      <alignment horizontal="left" vertical="top" wrapText="1" indent="2"/>
    </xf>
    <xf numFmtId="0" fontId="57" fillId="0" borderId="23">
      <alignment horizontal="center" vertical="center" wrapText="1"/>
    </xf>
    <xf numFmtId="49" fontId="58" fillId="0" borderId="23">
      <alignment horizontal="left" vertical="top" wrapText="1" indent="2"/>
    </xf>
    <xf numFmtId="49" fontId="57" fillId="0" borderId="23">
      <alignment horizontal="center" vertical="top" shrinkToFit="1"/>
    </xf>
    <xf numFmtId="4" fontId="61" fillId="47" borderId="25">
      <alignment horizontal="right" vertical="top" shrinkToFit="1"/>
    </xf>
    <xf numFmtId="4" fontId="62" fillId="47" borderId="25">
      <alignment horizontal="right" vertical="top" shrinkToFit="1"/>
    </xf>
    <xf numFmtId="4" fontId="61" fillId="47" borderId="25">
      <alignment horizontal="right" vertical="top" shrinkToFit="1"/>
    </xf>
    <xf numFmtId="4" fontId="62" fillId="47" borderId="25">
      <alignment horizontal="right" vertical="top" shrinkToFit="1"/>
    </xf>
    <xf numFmtId="49" fontId="57" fillId="0" borderId="23">
      <alignment horizontal="center" vertical="top" shrinkToFit="1"/>
    </xf>
    <xf numFmtId="4" fontId="61" fillId="47" borderId="25">
      <alignment horizontal="right" vertical="top" shrinkToFit="1"/>
    </xf>
    <xf numFmtId="49" fontId="58" fillId="0" borderId="23">
      <alignment horizontal="center" vertical="top" shrinkToFit="1"/>
    </xf>
    <xf numFmtId="0" fontId="57" fillId="0" borderId="23">
      <alignment horizontal="center" vertical="center" wrapText="1"/>
    </xf>
    <xf numFmtId="49" fontId="57" fillId="0" borderId="23">
      <alignment horizontal="center" vertical="top" shrinkToFit="1"/>
    </xf>
    <xf numFmtId="0" fontId="57" fillId="0" borderId="23">
      <alignment horizontal="center" vertical="center" wrapText="1"/>
    </xf>
    <xf numFmtId="49" fontId="58" fillId="0" borderId="23">
      <alignment horizontal="center" vertical="top" shrinkToFit="1"/>
    </xf>
    <xf numFmtId="4" fontId="57" fillId="0" borderId="23">
      <alignment horizontal="right" vertical="top" shrinkToFit="1"/>
    </xf>
    <xf numFmtId="4" fontId="61" fillId="48" borderId="25">
      <alignment horizontal="right" vertical="top" shrinkToFit="1"/>
    </xf>
    <xf numFmtId="4" fontId="62" fillId="48" borderId="25">
      <alignment horizontal="right" vertical="top" shrinkToFit="1"/>
    </xf>
    <xf numFmtId="4" fontId="61" fillId="48" borderId="25">
      <alignment horizontal="right" vertical="top" shrinkToFit="1"/>
    </xf>
    <xf numFmtId="4" fontId="62" fillId="48" borderId="25">
      <alignment horizontal="right" vertical="top" shrinkToFit="1"/>
    </xf>
    <xf numFmtId="4" fontId="57" fillId="0" borderId="23">
      <alignment horizontal="right" vertical="top" shrinkToFit="1"/>
    </xf>
    <xf numFmtId="4" fontId="61" fillId="48" borderId="25">
      <alignment horizontal="right" vertical="top" shrinkToFit="1"/>
    </xf>
    <xf numFmtId="4" fontId="58" fillId="0" borderId="23">
      <alignment horizontal="right" vertical="top" shrinkToFit="1"/>
    </xf>
    <xf numFmtId="0" fontId="57" fillId="0" borderId="23">
      <alignment horizontal="center" vertical="center" wrapText="1"/>
    </xf>
    <xf numFmtId="4" fontId="57" fillId="0" borderId="23">
      <alignment horizontal="right" vertical="top" shrinkToFit="1"/>
    </xf>
    <xf numFmtId="0" fontId="57" fillId="0" borderId="23">
      <alignment horizontal="center" vertical="center" wrapText="1"/>
    </xf>
    <xf numFmtId="4" fontId="58" fillId="0" borderId="23">
      <alignment horizontal="right" vertical="top" shrinkToFit="1"/>
    </xf>
    <xf numFmtId="10" fontId="57" fillId="0" borderId="23">
      <alignment horizontal="right" vertical="top" shrinkToFit="1"/>
    </xf>
    <xf numFmtId="0" fontId="57" fillId="0" borderId="0">
      <alignment horizontal="left" wrapText="1"/>
    </xf>
    <xf numFmtId="0" fontId="58" fillId="0" borderId="0">
      <alignment horizontal="left" wrapText="1"/>
    </xf>
    <xf numFmtId="0" fontId="57" fillId="0" borderId="0">
      <alignment horizontal="left" wrapText="1"/>
    </xf>
    <xf numFmtId="0" fontId="58" fillId="0" borderId="0">
      <alignment horizontal="left" wrapText="1"/>
    </xf>
    <xf numFmtId="10" fontId="57" fillId="0" borderId="23">
      <alignment horizontal="right" vertical="top" shrinkToFit="1"/>
    </xf>
    <xf numFmtId="0" fontId="57" fillId="0" borderId="0">
      <alignment horizontal="left" wrapText="1"/>
    </xf>
    <xf numFmtId="10" fontId="58" fillId="0" borderId="23">
      <alignment horizontal="right" vertical="top" shrinkToFit="1"/>
    </xf>
    <xf numFmtId="0" fontId="57" fillId="46" borderId="0">
      <alignment shrinkToFit="1"/>
    </xf>
    <xf numFmtId="10" fontId="57" fillId="0" borderId="23">
      <alignment horizontal="right" vertical="top" shrinkToFit="1"/>
    </xf>
    <xf numFmtId="0" fontId="57" fillId="46" borderId="0">
      <alignment shrinkToFit="1"/>
    </xf>
    <xf numFmtId="10" fontId="58" fillId="0" borderId="23">
      <alignment horizontal="right" vertical="top" shrinkToFit="1"/>
    </xf>
    <xf numFmtId="0" fontId="57" fillId="46" borderId="26">
      <alignment shrinkToFit="1"/>
    </xf>
    <xf numFmtId="0" fontId="61" fillId="0" borderId="23">
      <alignment vertical="top" wrapText="1"/>
    </xf>
    <xf numFmtId="0" fontId="62" fillId="0" borderId="23">
      <alignment vertical="top" wrapText="1"/>
    </xf>
    <xf numFmtId="0" fontId="61" fillId="0" borderId="23">
      <alignment vertical="top" wrapText="1"/>
    </xf>
    <xf numFmtId="0" fontId="62" fillId="0" borderId="23">
      <alignment vertical="top" wrapText="1"/>
    </xf>
    <xf numFmtId="0" fontId="57" fillId="46" borderId="26">
      <alignment shrinkToFit="1"/>
    </xf>
    <xf numFmtId="0" fontId="61" fillId="0" borderId="23">
      <alignment vertical="top" wrapText="1"/>
    </xf>
    <xf numFmtId="0" fontId="58" fillId="46" borderId="26">
      <alignment shrinkToFit="1"/>
    </xf>
    <xf numFmtId="0" fontId="57" fillId="0" borderId="23">
      <alignment horizontal="center" vertical="center" wrapText="1"/>
    </xf>
    <xf numFmtId="0" fontId="57" fillId="46" borderId="26">
      <alignment shrinkToFit="1"/>
    </xf>
    <xf numFmtId="0" fontId="57" fillId="0" borderId="23">
      <alignment horizontal="center" vertical="center" wrapText="1"/>
    </xf>
    <xf numFmtId="0" fontId="58" fillId="46" borderId="26">
      <alignment shrinkToFit="1"/>
    </xf>
    <xf numFmtId="0" fontId="61" fillId="0" borderId="23">
      <alignment horizontal="left"/>
    </xf>
    <xf numFmtId="49" fontId="57" fillId="0" borderId="23">
      <alignment horizontal="center" vertical="top" shrinkToFit="1"/>
    </xf>
    <xf numFmtId="49" fontId="58" fillId="0" borderId="23">
      <alignment horizontal="center" vertical="top" shrinkToFit="1"/>
    </xf>
    <xf numFmtId="49" fontId="57" fillId="0" borderId="23">
      <alignment horizontal="center" vertical="top" shrinkToFit="1"/>
    </xf>
    <xf numFmtId="49" fontId="58" fillId="0" borderId="23">
      <alignment horizontal="center" vertical="top" shrinkToFit="1"/>
    </xf>
    <xf numFmtId="0" fontId="61" fillId="0" borderId="23">
      <alignment horizontal="left"/>
    </xf>
    <xf numFmtId="49" fontId="57" fillId="0" borderId="23">
      <alignment horizontal="center" vertical="top" shrinkToFit="1"/>
    </xf>
    <xf numFmtId="0" fontId="62" fillId="0" borderId="23">
      <alignment horizontal="left"/>
    </xf>
    <xf numFmtId="0" fontId="57" fillId="0" borderId="23">
      <alignment horizontal="center" vertical="center" wrapText="1"/>
    </xf>
    <xf numFmtId="0" fontId="61" fillId="0" borderId="23">
      <alignment horizontal="left"/>
    </xf>
    <xf numFmtId="0" fontId="57" fillId="0" borderId="23">
      <alignment horizontal="center" vertical="center" wrapText="1"/>
    </xf>
    <xf numFmtId="0" fontId="62" fillId="0" borderId="23">
      <alignment horizontal="left"/>
    </xf>
    <xf numFmtId="4" fontId="61" fillId="30" borderId="23">
      <alignment horizontal="right" vertical="top" shrinkToFit="1"/>
    </xf>
    <xf numFmtId="4" fontId="61" fillId="47" borderId="23">
      <alignment horizontal="right" vertical="top" shrinkToFit="1"/>
    </xf>
    <xf numFmtId="4" fontId="62" fillId="47" borderId="23">
      <alignment horizontal="right" vertical="top" shrinkToFit="1"/>
    </xf>
    <xf numFmtId="4" fontId="61" fillId="47" borderId="23">
      <alignment horizontal="right" vertical="top" shrinkToFit="1"/>
    </xf>
    <xf numFmtId="4" fontId="62" fillId="47" borderId="23">
      <alignment horizontal="right" vertical="top" shrinkToFit="1"/>
    </xf>
    <xf numFmtId="4" fontId="61" fillId="30" borderId="23">
      <alignment horizontal="right" vertical="top" shrinkToFit="1"/>
    </xf>
    <xf numFmtId="4" fontId="61" fillId="47" borderId="23">
      <alignment horizontal="right" vertical="top" shrinkToFit="1"/>
    </xf>
    <xf numFmtId="4" fontId="62" fillId="30" borderId="23">
      <alignment horizontal="right" vertical="top" shrinkToFit="1"/>
    </xf>
    <xf numFmtId="0" fontId="57" fillId="0" borderId="23">
      <alignment horizontal="center" vertical="center" wrapText="1"/>
    </xf>
    <xf numFmtId="4" fontId="61" fillId="30" borderId="23">
      <alignment horizontal="right" vertical="top" shrinkToFit="1"/>
    </xf>
    <xf numFmtId="0" fontId="57" fillId="0" borderId="23">
      <alignment horizontal="center" vertical="center" wrapText="1"/>
    </xf>
    <xf numFmtId="4" fontId="62" fillId="30" borderId="23">
      <alignment horizontal="right" vertical="top" shrinkToFit="1"/>
    </xf>
    <xf numFmtId="10" fontId="61" fillId="30" borderId="23">
      <alignment horizontal="right" vertical="top" shrinkToFit="1"/>
    </xf>
    <xf numFmtId="4" fontId="61" fillId="48" borderId="23">
      <alignment horizontal="right" vertical="top" shrinkToFit="1"/>
    </xf>
    <xf numFmtId="4" fontId="62" fillId="48" borderId="23">
      <alignment horizontal="right" vertical="top" shrinkToFit="1"/>
    </xf>
    <xf numFmtId="4" fontId="61" fillId="48" borderId="23">
      <alignment horizontal="right" vertical="top" shrinkToFit="1"/>
    </xf>
    <xf numFmtId="4" fontId="62" fillId="48" borderId="23">
      <alignment horizontal="right" vertical="top" shrinkToFit="1"/>
    </xf>
    <xf numFmtId="10" fontId="61" fillId="30" borderId="23">
      <alignment horizontal="right" vertical="top" shrinkToFit="1"/>
    </xf>
    <xf numFmtId="4" fontId="61" fillId="48" borderId="23">
      <alignment horizontal="right" vertical="top" shrinkToFit="1"/>
    </xf>
    <xf numFmtId="10" fontId="62" fillId="30" borderId="23">
      <alignment horizontal="right" vertical="top" shrinkToFit="1"/>
    </xf>
    <xf numFmtId="0" fontId="57" fillId="0" borderId="23">
      <alignment horizontal="center" vertical="center" wrapText="1"/>
    </xf>
    <xf numFmtId="10" fontId="61" fillId="30" borderId="23">
      <alignment horizontal="right" vertical="top" shrinkToFit="1"/>
    </xf>
    <xf numFmtId="0" fontId="57" fillId="0" borderId="23">
      <alignment horizontal="center" vertical="center" wrapText="1"/>
    </xf>
    <xf numFmtId="10" fontId="62" fillId="30" borderId="23">
      <alignment horizontal="right" vertical="top" shrinkToFit="1"/>
    </xf>
    <xf numFmtId="0" fontId="57" fillId="46" borderId="25"/>
    <xf numFmtId="0" fontId="57" fillId="46" borderId="26"/>
    <xf numFmtId="0" fontId="58" fillId="46" borderId="26"/>
    <xf numFmtId="0" fontId="57" fillId="46" borderId="26"/>
    <xf numFmtId="0" fontId="58" fillId="46" borderId="26"/>
    <xf numFmtId="0" fontId="57" fillId="46" borderId="25"/>
    <xf numFmtId="0" fontId="57" fillId="46" borderId="26"/>
    <xf numFmtId="0" fontId="58" fillId="46" borderId="25"/>
    <xf numFmtId="0" fontId="61" fillId="0" borderId="23">
      <alignment horizontal="left"/>
    </xf>
    <xf numFmtId="0" fontId="57" fillId="46" borderId="25"/>
    <xf numFmtId="0" fontId="61" fillId="0" borderId="23">
      <alignment horizontal="left"/>
    </xf>
    <xf numFmtId="0" fontId="58" fillId="46" borderId="25"/>
    <xf numFmtId="0" fontId="57" fillId="0" borderId="0">
      <alignment horizontal="left" wrapText="1"/>
    </xf>
    <xf numFmtId="0" fontId="57" fillId="46" borderId="26">
      <alignment horizontal="center"/>
    </xf>
    <xf numFmtId="0" fontId="58" fillId="46" borderId="26">
      <alignment horizontal="center"/>
    </xf>
    <xf numFmtId="0" fontId="57" fillId="46" borderId="26">
      <alignment horizontal="center"/>
    </xf>
    <xf numFmtId="0" fontId="58" fillId="46" borderId="26">
      <alignment horizontal="center"/>
    </xf>
    <xf numFmtId="0" fontId="57" fillId="0" borderId="0">
      <alignment horizontal="left" wrapText="1"/>
    </xf>
    <xf numFmtId="0" fontId="57" fillId="46" borderId="26">
      <alignment horizontal="center"/>
    </xf>
    <xf numFmtId="0" fontId="58" fillId="0" borderId="0">
      <alignment horizontal="left" wrapText="1"/>
    </xf>
    <xf numFmtId="0" fontId="57" fillId="0" borderId="23">
      <alignment horizontal="center" vertical="center" wrapText="1"/>
    </xf>
    <xf numFmtId="0" fontId="57" fillId="0" borderId="0">
      <alignment horizontal="left" wrapText="1"/>
    </xf>
    <xf numFmtId="0" fontId="57" fillId="0" borderId="23">
      <alignment horizontal="center" vertical="center" wrapText="1"/>
    </xf>
    <xf numFmtId="0" fontId="58" fillId="0" borderId="0">
      <alignment horizontal="left" wrapText="1"/>
    </xf>
    <xf numFmtId="0" fontId="62" fillId="0" borderId="23">
      <alignment vertical="top" wrapText="1"/>
    </xf>
    <xf numFmtId="4" fontId="61" fillId="0" borderId="23">
      <alignment horizontal="right" vertical="top" shrinkToFit="1"/>
    </xf>
    <xf numFmtId="4" fontId="62" fillId="0" borderId="23">
      <alignment horizontal="right" vertical="top" shrinkToFit="1"/>
    </xf>
    <xf numFmtId="4" fontId="61" fillId="0" borderId="23">
      <alignment horizontal="right" vertical="top" shrinkToFit="1"/>
    </xf>
    <xf numFmtId="4" fontId="62" fillId="0" borderId="23">
      <alignment horizontal="right" vertical="top" shrinkToFit="1"/>
    </xf>
    <xf numFmtId="0" fontId="61" fillId="0" borderId="23">
      <alignment vertical="top" wrapText="1"/>
    </xf>
    <xf numFmtId="4" fontId="61" fillId="0" borderId="23">
      <alignment horizontal="right" vertical="top" shrinkToFit="1"/>
    </xf>
    <xf numFmtId="4" fontId="57" fillId="0" borderId="23">
      <alignment horizontal="right" vertical="top" shrinkToFit="1"/>
    </xf>
    <xf numFmtId="0" fontId="62" fillId="0" borderId="23">
      <alignment vertical="top" wrapText="1"/>
    </xf>
    <xf numFmtId="4" fontId="57" fillId="0" borderId="23">
      <alignment horizontal="right" vertical="top" shrinkToFit="1"/>
    </xf>
    <xf numFmtId="4" fontId="61" fillId="48" borderId="23">
      <alignment horizontal="right" vertical="top" shrinkToFit="1"/>
    </xf>
    <xf numFmtId="49" fontId="57" fillId="0" borderId="23">
      <alignment horizontal="left" vertical="top" wrapText="1" indent="2"/>
    </xf>
    <xf numFmtId="49" fontId="58" fillId="0" borderId="23">
      <alignment horizontal="left" vertical="top" wrapText="1" indent="2"/>
    </xf>
    <xf numFmtId="49" fontId="57" fillId="0" borderId="23">
      <alignment horizontal="left" vertical="top" wrapText="1" indent="2"/>
    </xf>
    <xf numFmtId="49" fontId="58" fillId="0" borderId="23">
      <alignment horizontal="left" vertical="top" wrapText="1" indent="2"/>
    </xf>
    <xf numFmtId="4" fontId="61" fillId="48" borderId="23">
      <alignment horizontal="right" vertical="top" shrinkToFit="1"/>
    </xf>
    <xf numFmtId="49" fontId="57" fillId="0" borderId="23">
      <alignment horizontal="left" vertical="top" wrapText="1" indent="2"/>
    </xf>
    <xf numFmtId="4" fontId="62" fillId="48" borderId="23">
      <alignment horizontal="right" vertical="top" shrinkToFit="1"/>
    </xf>
    <xf numFmtId="4" fontId="61" fillId="30" borderId="23">
      <alignment horizontal="right" vertical="top" shrinkToFit="1"/>
    </xf>
    <xf numFmtId="4" fontId="61" fillId="48" borderId="23">
      <alignment horizontal="right" vertical="top" shrinkToFit="1"/>
    </xf>
    <xf numFmtId="4" fontId="61" fillId="30" borderId="23">
      <alignment horizontal="right" vertical="top" shrinkToFit="1"/>
    </xf>
    <xf numFmtId="4" fontId="62" fillId="48" borderId="23">
      <alignment horizontal="right" vertical="top" shrinkToFit="1"/>
    </xf>
    <xf numFmtId="10" fontId="61" fillId="48" borderId="23">
      <alignment horizontal="right" vertical="top" shrinkToFit="1"/>
    </xf>
    <xf numFmtId="4" fontId="57" fillId="0" borderId="23">
      <alignment horizontal="right" vertical="top" shrinkToFit="1"/>
    </xf>
    <xf numFmtId="4" fontId="58" fillId="0" borderId="23">
      <alignment horizontal="right" vertical="top" shrinkToFit="1"/>
    </xf>
    <xf numFmtId="4" fontId="57" fillId="0" borderId="23">
      <alignment horizontal="right" vertical="top" shrinkToFit="1"/>
    </xf>
    <xf numFmtId="4" fontId="58" fillId="0" borderId="23">
      <alignment horizontal="right" vertical="top" shrinkToFit="1"/>
    </xf>
    <xf numFmtId="10" fontId="61" fillId="48" borderId="23">
      <alignment horizontal="right" vertical="top" shrinkToFit="1"/>
    </xf>
    <xf numFmtId="4" fontId="57" fillId="0" borderId="23">
      <alignment horizontal="right" vertical="top" shrinkToFit="1"/>
    </xf>
    <xf numFmtId="10" fontId="62" fillId="48" borderId="23">
      <alignment horizontal="right" vertical="top" shrinkToFit="1"/>
    </xf>
    <xf numFmtId="0" fontId="57" fillId="0" borderId="0">
      <alignment wrapText="1"/>
    </xf>
    <xf numFmtId="10" fontId="61" fillId="48" borderId="23">
      <alignment horizontal="right" vertical="top" shrinkToFit="1"/>
    </xf>
    <xf numFmtId="0" fontId="57" fillId="0" borderId="0">
      <alignment wrapText="1"/>
    </xf>
    <xf numFmtId="10" fontId="62" fillId="48" borderId="23">
      <alignment horizontal="right" vertical="top" shrinkToFit="1"/>
    </xf>
    <xf numFmtId="0" fontId="57" fillId="46" borderId="26">
      <alignment horizontal="center"/>
    </xf>
    <xf numFmtId="0" fontId="57" fillId="46" borderId="26">
      <alignment shrinkToFit="1"/>
    </xf>
    <xf numFmtId="0" fontId="58" fillId="46" borderId="26">
      <alignment shrinkToFit="1"/>
    </xf>
    <xf numFmtId="0" fontId="57" fillId="46" borderId="26">
      <alignment shrinkToFit="1"/>
    </xf>
    <xf numFmtId="0" fontId="58" fillId="46" borderId="26">
      <alignment shrinkToFit="1"/>
    </xf>
    <xf numFmtId="0" fontId="57" fillId="46" borderId="26">
      <alignment horizontal="center"/>
    </xf>
    <xf numFmtId="0" fontId="57" fillId="46" borderId="26">
      <alignment shrinkToFit="1"/>
    </xf>
    <xf numFmtId="0" fontId="58" fillId="46" borderId="26">
      <alignment horizontal="center"/>
    </xf>
    <xf numFmtId="0" fontId="57" fillId="0" borderId="23">
      <alignment horizontal="center" vertical="center" wrapText="1"/>
    </xf>
    <xf numFmtId="0" fontId="57" fillId="46" borderId="26">
      <alignment horizontal="center"/>
    </xf>
    <xf numFmtId="0" fontId="57" fillId="0" borderId="23">
      <alignment horizontal="center" vertical="center" wrapText="1"/>
    </xf>
    <xf numFmtId="0" fontId="58" fillId="46" borderId="26">
      <alignment horizontal="center"/>
    </xf>
    <xf numFmtId="0" fontId="57" fillId="46" borderId="26">
      <alignment horizontal="left"/>
    </xf>
    <xf numFmtId="0" fontId="57" fillId="46" borderId="25">
      <alignment horizontal="center"/>
    </xf>
    <xf numFmtId="0" fontId="58" fillId="46" borderId="25">
      <alignment horizontal="center"/>
    </xf>
    <xf numFmtId="0" fontId="57" fillId="46" borderId="25">
      <alignment horizontal="center"/>
    </xf>
    <xf numFmtId="0" fontId="58" fillId="46" borderId="25">
      <alignment horizontal="center"/>
    </xf>
    <xf numFmtId="0" fontId="57" fillId="46" borderId="26">
      <alignment horizontal="left"/>
    </xf>
    <xf numFmtId="0" fontId="57" fillId="46" borderId="25">
      <alignment horizontal="center"/>
    </xf>
    <xf numFmtId="0" fontId="58" fillId="46" borderId="26">
      <alignment horizontal="left"/>
    </xf>
    <xf numFmtId="0" fontId="57" fillId="0" borderId="23">
      <alignment horizontal="center" vertical="center" wrapText="1"/>
    </xf>
    <xf numFmtId="0" fontId="57" fillId="46" borderId="26">
      <alignment horizontal="left"/>
    </xf>
    <xf numFmtId="0" fontId="57" fillId="0" borderId="23">
      <alignment horizontal="center" vertical="center" wrapText="1"/>
    </xf>
    <xf numFmtId="0" fontId="58" fillId="46" borderId="26">
      <alignment horizontal="left"/>
    </xf>
    <xf numFmtId="0" fontId="57" fillId="46" borderId="25">
      <alignment horizontal="center"/>
    </xf>
    <xf numFmtId="0" fontId="57" fillId="46" borderId="25">
      <alignment horizontal="center"/>
    </xf>
    <xf numFmtId="0" fontId="58" fillId="46" borderId="25">
      <alignment horizontal="center"/>
    </xf>
    <xf numFmtId="0" fontId="57" fillId="0" borderId="23">
      <alignment horizontal="center" vertical="center" wrapText="1"/>
    </xf>
    <xf numFmtId="0" fontId="57" fillId="46" borderId="25">
      <alignment horizontal="center"/>
    </xf>
    <xf numFmtId="0" fontId="57" fillId="0" borderId="23">
      <alignment horizontal="center" vertical="center" wrapText="1"/>
    </xf>
    <xf numFmtId="0" fontId="58" fillId="46" borderId="25">
      <alignment horizontal="center"/>
    </xf>
    <xf numFmtId="0" fontId="57" fillId="46" borderId="25">
      <alignment horizontal="left"/>
    </xf>
    <xf numFmtId="0" fontId="57" fillId="46" borderId="25">
      <alignment horizontal="left"/>
    </xf>
    <xf numFmtId="0" fontId="58" fillId="46" borderId="25">
      <alignment horizontal="left"/>
    </xf>
    <xf numFmtId="0" fontId="57" fillId="0" borderId="23">
      <alignment horizontal="center" vertical="center" wrapText="1"/>
    </xf>
    <xf numFmtId="0" fontId="57" fillId="46" borderId="25">
      <alignment horizontal="left"/>
    </xf>
    <xf numFmtId="0" fontId="57" fillId="0" borderId="23">
      <alignment horizontal="center" vertical="center" wrapText="1"/>
    </xf>
    <xf numFmtId="0" fontId="58" fillId="46" borderId="25">
      <alignment horizontal="left"/>
    </xf>
    <xf numFmtId="0" fontId="57" fillId="0" borderId="23">
      <alignment horizontal="center" vertical="center" wrapText="1"/>
    </xf>
    <xf numFmtId="0" fontId="57" fillId="0" borderId="23">
      <alignment horizontal="center" vertical="center" wrapText="1"/>
    </xf>
    <xf numFmtId="0" fontId="57" fillId="0" borderId="23">
      <alignment horizontal="center" vertical="center" wrapText="1"/>
    </xf>
    <xf numFmtId="0" fontId="57" fillId="0" borderId="23">
      <alignment horizontal="center" vertical="center" wrapText="1"/>
    </xf>
    <xf numFmtId="0" fontId="57" fillId="0" borderId="23">
      <alignment horizontal="center" vertical="center" wrapText="1"/>
    </xf>
    <xf numFmtId="0" fontId="57" fillId="0" borderId="23">
      <alignment horizontal="center" vertical="center" wrapText="1"/>
    </xf>
    <xf numFmtId="0" fontId="57" fillId="0" borderId="23">
      <alignment horizontal="center" vertical="center" wrapText="1"/>
    </xf>
    <xf numFmtId="0" fontId="57" fillId="0" borderId="0">
      <alignment horizontal="left" wrapText="1"/>
    </xf>
    <xf numFmtId="10" fontId="57" fillId="0" borderId="23">
      <alignment horizontal="right" vertical="top" shrinkToFit="1"/>
    </xf>
    <xf numFmtId="10" fontId="61" fillId="30" borderId="23">
      <alignment horizontal="right" vertical="top" shrinkToFit="1"/>
    </xf>
    <xf numFmtId="0" fontId="59" fillId="0" borderId="0">
      <alignment horizontal="center" wrapText="1"/>
    </xf>
    <xf numFmtId="0" fontId="59" fillId="0" borderId="0">
      <alignment horizontal="center"/>
    </xf>
    <xf numFmtId="0" fontId="57" fillId="0" borderId="0">
      <alignment horizontal="right"/>
    </xf>
    <xf numFmtId="0" fontId="61" fillId="0" borderId="23">
      <alignment vertical="top" wrapText="1"/>
    </xf>
    <xf numFmtId="0" fontId="57" fillId="0" borderId="0">
      <alignment vertical="top"/>
    </xf>
    <xf numFmtId="0" fontId="61" fillId="0" borderId="23">
      <alignment vertical="top" wrapText="1"/>
    </xf>
    <xf numFmtId="0" fontId="57" fillId="0" borderId="0">
      <alignment vertical="top"/>
    </xf>
    <xf numFmtId="0" fontId="61" fillId="0" borderId="23">
      <alignment vertical="top" wrapText="1"/>
    </xf>
    <xf numFmtId="0" fontId="57" fillId="46" borderId="0">
      <alignment horizontal="center"/>
    </xf>
    <xf numFmtId="0" fontId="57" fillId="46" borderId="0">
      <alignment horizontal="left"/>
    </xf>
    <xf numFmtId="0" fontId="57" fillId="46" borderId="0">
      <alignment horizontal="left"/>
    </xf>
    <xf numFmtId="4" fontId="61" fillId="48" borderId="23">
      <alignment horizontal="right" vertical="top" shrinkToFit="1"/>
    </xf>
    <xf numFmtId="4" fontId="61" fillId="48" borderId="23">
      <alignment horizontal="right" vertical="top" shrinkToFit="1"/>
    </xf>
    <xf numFmtId="10" fontId="61" fillId="48" borderId="23">
      <alignment horizontal="right" vertical="top" shrinkToFit="1"/>
    </xf>
    <xf numFmtId="0" fontId="53" fillId="31" borderId="0" applyNumberFormat="0" applyBorder="0" applyAlignment="0" applyProtection="0"/>
    <xf numFmtId="0" fontId="53" fillId="33" borderId="0" applyNumberFormat="0" applyBorder="0" applyAlignment="0" applyProtection="0"/>
    <xf numFmtId="0" fontId="53" fillId="35" borderId="0" applyNumberFormat="0" applyBorder="0" applyAlignment="0" applyProtection="0"/>
    <xf numFmtId="0" fontId="53" fillId="39"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44" fillId="26" borderId="0" applyNumberFormat="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37" fillId="0" borderId="0"/>
    <xf numFmtId="0" fontId="30" fillId="45" borderId="0"/>
    <xf numFmtId="0" fontId="56" fillId="0" borderId="0"/>
    <xf numFmtId="0" fontId="55" fillId="0" borderId="0"/>
    <xf numFmtId="0" fontId="56" fillId="0" borderId="0"/>
    <xf numFmtId="0" fontId="55" fillId="0" borderId="0"/>
    <xf numFmtId="0" fontId="23" fillId="0" borderId="0"/>
    <xf numFmtId="0" fontId="23" fillId="0" borderId="0"/>
    <xf numFmtId="0" fontId="56" fillId="0" borderId="0"/>
    <xf numFmtId="0" fontId="23" fillId="0" borderId="0"/>
    <xf numFmtId="0" fontId="56" fillId="0" borderId="0"/>
    <xf numFmtId="0" fontId="43" fillId="25" borderId="0" applyNumberFormat="0" applyBorder="0" applyAlignment="0" applyProtection="0"/>
    <xf numFmtId="0" fontId="51" fillId="0" borderId="0" applyNumberFormat="0" applyFill="0" applyBorder="0" applyAlignment="0" applyProtection="0"/>
    <xf numFmtId="0" fontId="37" fillId="30" borderId="21" applyNumberFormat="0" applyFont="0" applyAlignment="0" applyProtection="0"/>
    <xf numFmtId="0" fontId="50" fillId="0" borderId="0" applyNumberForma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165" fontId="54"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3" fontId="37"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43" fontId="37"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42" fillId="24" borderId="0" applyNumberFormat="0" applyBorder="0" applyAlignment="0" applyProtection="0"/>
  </cellStyleXfs>
  <cellXfs count="115">
    <xf numFmtId="0" fontId="0" fillId="0" borderId="0" xfId="0"/>
    <xf numFmtId="49" fontId="19" fillId="0" borderId="10" xfId="37" applyNumberFormat="1" applyFont="1" applyFill="1" applyBorder="1" applyAlignment="1">
      <alignment horizontal="center" vertical="center"/>
    </xf>
    <xf numFmtId="49" fontId="21" fillId="0" borderId="10" xfId="37" applyNumberFormat="1" applyFont="1" applyFill="1" applyBorder="1" applyAlignment="1">
      <alignment horizontal="center" vertical="center"/>
    </xf>
    <xf numFmtId="49" fontId="20" fillId="0" borderId="10" xfId="37" applyNumberFormat="1" applyFont="1" applyFill="1" applyBorder="1" applyAlignment="1">
      <alignment horizontal="center" vertical="center"/>
    </xf>
    <xf numFmtId="2" fontId="19" fillId="0" borderId="10" xfId="37" applyNumberFormat="1" applyFont="1" applyFill="1" applyBorder="1" applyAlignment="1">
      <alignment horizontal="center" vertical="center" wrapText="1"/>
    </xf>
    <xf numFmtId="0" fontId="19" fillId="0" borderId="0" xfId="37" applyFont="1" applyFill="1" applyAlignment="1"/>
    <xf numFmtId="164" fontId="22" fillId="0" borderId="0" xfId="37" applyNumberFormat="1" applyFont="1" applyFill="1" applyAlignment="1">
      <alignment horizontal="right"/>
    </xf>
    <xf numFmtId="49" fontId="21" fillId="0" borderId="10" xfId="37" applyNumberFormat="1" applyFont="1" applyFill="1" applyBorder="1" applyAlignment="1" applyProtection="1">
      <alignment horizontal="center" vertical="center" wrapText="1"/>
    </xf>
    <xf numFmtId="0" fontId="19" fillId="0" borderId="10" xfId="37" applyFont="1" applyFill="1" applyBorder="1" applyAlignment="1">
      <alignment horizontal="center" vertical="center"/>
    </xf>
    <xf numFmtId="0" fontId="21" fillId="0" borderId="10" xfId="37" applyFont="1" applyFill="1" applyBorder="1" applyAlignment="1">
      <alignment horizontal="center" vertical="center"/>
    </xf>
    <xf numFmtId="49" fontId="19" fillId="0" borderId="10" xfId="37" applyNumberFormat="1" applyFont="1" applyFill="1" applyBorder="1" applyAlignment="1">
      <alignment horizontal="center" vertical="center" wrapText="1"/>
    </xf>
    <xf numFmtId="164" fontId="19" fillId="0" borderId="10" xfId="37" applyNumberFormat="1" applyFont="1" applyFill="1" applyBorder="1" applyAlignment="1">
      <alignment horizontal="center" vertical="center" wrapText="1"/>
    </xf>
    <xf numFmtId="0" fontId="19" fillId="0" borderId="10" xfId="37" applyFont="1" applyFill="1" applyBorder="1" applyAlignment="1">
      <alignment horizontal="center" vertical="center" wrapText="1"/>
    </xf>
    <xf numFmtId="0" fontId="22" fillId="0" borderId="0" xfId="37" applyFont="1" applyFill="1" applyBorder="1" applyAlignment="1">
      <alignment horizontal="right"/>
    </xf>
    <xf numFmtId="0" fontId="23" fillId="0" borderId="0" xfId="37" applyFont="1" applyFill="1" applyBorder="1" applyAlignment="1">
      <alignment horizontal="right"/>
    </xf>
    <xf numFmtId="0" fontId="19" fillId="0" borderId="10" xfId="37" applyFont="1" applyFill="1" applyBorder="1" applyAlignment="1">
      <alignment horizontal="left" vertical="center" wrapText="1"/>
    </xf>
    <xf numFmtId="0" fontId="20" fillId="0" borderId="10" xfId="37" applyFont="1" applyFill="1" applyBorder="1" applyAlignment="1">
      <alignment horizontal="left" vertical="center" wrapText="1"/>
    </xf>
    <xf numFmtId="0" fontId="21" fillId="0" borderId="10" xfId="37" applyFont="1" applyFill="1" applyBorder="1" applyAlignment="1">
      <alignment vertical="center" wrapText="1"/>
    </xf>
    <xf numFmtId="2" fontId="20" fillId="0" borderId="10" xfId="37" applyNumberFormat="1" applyFont="1" applyFill="1" applyBorder="1" applyAlignment="1">
      <alignment vertical="center" wrapText="1"/>
    </xf>
    <xf numFmtId="2" fontId="19" fillId="0" borderId="10" xfId="37" applyNumberFormat="1" applyFont="1" applyFill="1" applyBorder="1" applyAlignment="1">
      <alignment vertical="center" wrapText="1"/>
    </xf>
    <xf numFmtId="0" fontId="20" fillId="0" borderId="10" xfId="37" applyFont="1" applyFill="1" applyBorder="1" applyAlignment="1">
      <alignment vertical="center" wrapText="1"/>
    </xf>
    <xf numFmtId="0" fontId="19" fillId="0" borderId="10" xfId="37" applyFont="1" applyFill="1" applyBorder="1" applyAlignment="1">
      <alignment vertical="center" wrapText="1"/>
    </xf>
    <xf numFmtId="0" fontId="20" fillId="0" borderId="10" xfId="37" applyNumberFormat="1" applyFont="1" applyFill="1" applyBorder="1" applyAlignment="1">
      <alignment horizontal="left" vertical="center" wrapText="1"/>
    </xf>
    <xf numFmtId="0" fontId="19" fillId="0" borderId="10" xfId="37" applyNumberFormat="1" applyFont="1" applyFill="1" applyBorder="1" applyAlignment="1">
      <alignment horizontal="left" vertical="center" wrapText="1"/>
    </xf>
    <xf numFmtId="0" fontId="19" fillId="0" borderId="10" xfId="40" applyNumberFormat="1" applyFont="1" applyFill="1" applyBorder="1" applyAlignment="1">
      <alignment horizontal="left" vertical="center" wrapText="1"/>
    </xf>
    <xf numFmtId="0" fontId="0" fillId="0" borderId="0" xfId="0" applyFill="1"/>
    <xf numFmtId="2" fontId="20" fillId="0" borderId="10" xfId="37" applyNumberFormat="1" applyFont="1" applyFill="1" applyBorder="1" applyAlignment="1">
      <alignment horizontal="center" vertical="center" wrapText="1"/>
    </xf>
    <xf numFmtId="2" fontId="21" fillId="0" borderId="10" xfId="37" applyNumberFormat="1" applyFont="1" applyFill="1" applyBorder="1" applyAlignment="1">
      <alignment vertical="center" wrapText="1"/>
    </xf>
    <xf numFmtId="3" fontId="19" fillId="0" borderId="10" xfId="37" applyNumberFormat="1" applyFont="1" applyFill="1" applyBorder="1" applyAlignment="1">
      <alignment horizontal="center" vertical="center"/>
    </xf>
    <xf numFmtId="4" fontId="21" fillId="0" borderId="10" xfId="37" applyNumberFormat="1" applyFont="1" applyFill="1" applyBorder="1" applyAlignment="1">
      <alignment horizontal="center" vertical="center"/>
    </xf>
    <xf numFmtId="4" fontId="20" fillId="0" borderId="10" xfId="37" applyNumberFormat="1" applyFont="1" applyFill="1" applyBorder="1" applyAlignment="1">
      <alignment horizontal="center" vertical="center"/>
    </xf>
    <xf numFmtId="4" fontId="19" fillId="0" borderId="10" xfId="37" applyNumberFormat="1" applyFont="1" applyFill="1" applyBorder="1" applyAlignment="1">
      <alignment horizontal="center" vertical="center"/>
    </xf>
    <xf numFmtId="4" fontId="19" fillId="0" borderId="10" xfId="37" applyNumberFormat="1" applyFont="1" applyFill="1" applyBorder="1" applyAlignment="1">
      <alignment horizontal="center" vertical="center" wrapText="1"/>
    </xf>
    <xf numFmtId="0" fontId="0" fillId="0" borderId="0" xfId="0" applyFill="1" applyAlignment="1">
      <alignment horizontal="right"/>
    </xf>
    <xf numFmtId="0" fontId="1" fillId="0" borderId="0" xfId="37" applyFill="1"/>
    <xf numFmtId="0" fontId="27" fillId="0" borderId="0" xfId="0" applyFont="1" applyFill="1" applyAlignment="1">
      <alignment horizontal="right"/>
    </xf>
    <xf numFmtId="164" fontId="26" fillId="0" borderId="0" xfId="0" applyNumberFormat="1" applyFont="1" applyFill="1" applyBorder="1" applyAlignment="1">
      <alignment horizontal="right" vertical="top"/>
    </xf>
    <xf numFmtId="0" fontId="21" fillId="0" borderId="10" xfId="37" applyFont="1" applyFill="1" applyBorder="1" applyAlignment="1">
      <alignment horizontal="center" vertical="center" wrapText="1"/>
    </xf>
    <xf numFmtId="49" fontId="28" fillId="0" borderId="10" xfId="37" applyNumberFormat="1" applyFont="1" applyFill="1" applyBorder="1" applyAlignment="1">
      <alignment horizontal="center" vertical="center" wrapText="1"/>
    </xf>
    <xf numFmtId="49" fontId="29" fillId="0" borderId="10" xfId="37" applyNumberFormat="1" applyFont="1" applyFill="1" applyBorder="1" applyAlignment="1">
      <alignment horizontal="center" vertical="center" wrapText="1"/>
    </xf>
    <xf numFmtId="4" fontId="20" fillId="0" borderId="10" xfId="37" applyNumberFormat="1" applyFont="1" applyFill="1" applyBorder="1" applyAlignment="1">
      <alignment horizontal="center" vertical="center" wrapText="1"/>
    </xf>
    <xf numFmtId="0" fontId="26" fillId="0" borderId="0" xfId="0" applyFont="1" applyFill="1" applyAlignment="1">
      <alignment horizontal="right"/>
    </xf>
    <xf numFmtId="0" fontId="20" fillId="0" borderId="10" xfId="37" applyFont="1" applyFill="1" applyBorder="1" applyAlignment="1">
      <alignment horizontal="center" vertical="center"/>
    </xf>
    <xf numFmtId="49" fontId="22" fillId="0" borderId="10" xfId="37" applyNumberFormat="1" applyFont="1" applyFill="1" applyBorder="1" applyAlignment="1">
      <alignment horizontal="center" vertical="center"/>
    </xf>
    <xf numFmtId="49" fontId="28" fillId="0" borderId="10" xfId="37" applyNumberFormat="1" applyFont="1" applyFill="1" applyBorder="1" applyAlignment="1">
      <alignment horizontal="center" wrapText="1"/>
    </xf>
    <xf numFmtId="49" fontId="21" fillId="0" borderId="10" xfId="38" applyNumberFormat="1" applyFont="1" applyFill="1" applyBorder="1" applyAlignment="1">
      <alignment horizontal="center"/>
    </xf>
    <xf numFmtId="49" fontId="20" fillId="0" borderId="10" xfId="38" applyNumberFormat="1" applyFont="1" applyFill="1" applyBorder="1" applyAlignment="1">
      <alignment horizontal="center"/>
    </xf>
    <xf numFmtId="49" fontId="25" fillId="0" borderId="10" xfId="37" applyNumberFormat="1" applyFont="1" applyFill="1" applyBorder="1" applyAlignment="1">
      <alignment horizontal="center" vertical="center" wrapText="1"/>
    </xf>
    <xf numFmtId="0" fontId="29" fillId="0" borderId="10" xfId="37" applyFont="1" applyFill="1" applyBorder="1" applyAlignment="1">
      <alignment vertical="center" wrapText="1"/>
    </xf>
    <xf numFmtId="2" fontId="19" fillId="0" borderId="10" xfId="0" applyNumberFormat="1" applyFont="1" applyFill="1" applyBorder="1" applyAlignment="1">
      <alignment vertical="center" wrapText="1"/>
    </xf>
    <xf numFmtId="49" fontId="19" fillId="0" borderId="1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21" fillId="0" borderId="10" xfId="37" applyFont="1" applyFill="1" applyBorder="1" applyAlignment="1">
      <alignment horizontal="left" vertical="center" wrapText="1"/>
    </xf>
    <xf numFmtId="2" fontId="19" fillId="0" borderId="10" xfId="0" applyNumberFormat="1" applyFont="1" applyFill="1" applyBorder="1" applyAlignment="1">
      <alignment horizontal="left" vertical="center" wrapText="1"/>
    </xf>
    <xf numFmtId="2" fontId="19" fillId="0" borderId="10" xfId="37" applyNumberFormat="1" applyFont="1" applyFill="1" applyBorder="1" applyAlignment="1">
      <alignment horizontal="left" vertical="center" wrapText="1"/>
    </xf>
    <xf numFmtId="0" fontId="20" fillId="0" borderId="10" xfId="39" applyNumberFormat="1" applyFont="1" applyFill="1" applyBorder="1" applyAlignment="1" applyProtection="1">
      <alignment horizontal="left" vertical="center" wrapText="1"/>
    </xf>
    <xf numFmtId="0" fontId="20" fillId="0" borderId="10" xfId="37" applyFont="1" applyFill="1" applyBorder="1" applyAlignment="1">
      <alignment horizontal="left" vertical="center"/>
    </xf>
    <xf numFmtId="0" fontId="21" fillId="0" borderId="10" xfId="37" applyNumberFormat="1" applyFont="1" applyFill="1" applyBorder="1" applyAlignment="1" applyProtection="1">
      <alignment horizontal="left" vertical="center" wrapText="1"/>
    </xf>
    <xf numFmtId="0" fontId="20" fillId="0" borderId="10" xfId="37" applyNumberFormat="1" applyFont="1" applyFill="1" applyBorder="1" applyAlignment="1" applyProtection="1">
      <alignment horizontal="left" vertical="center" wrapText="1"/>
    </xf>
    <xf numFmtId="49" fontId="19" fillId="0" borderId="10" xfId="38" applyNumberFormat="1" applyFont="1" applyFill="1" applyBorder="1" applyAlignment="1">
      <alignment horizontal="center" vertical="center"/>
    </xf>
    <xf numFmtId="49" fontId="34" fillId="0" borderId="10" xfId="0" applyNumberFormat="1" applyFont="1" applyFill="1" applyBorder="1" applyAlignment="1">
      <alignment horizontal="center" vertical="center"/>
    </xf>
    <xf numFmtId="49" fontId="19" fillId="0" borderId="0" xfId="37" applyNumberFormat="1" applyFont="1" applyFill="1" applyBorder="1" applyAlignment="1">
      <alignment horizontal="center" vertical="center" wrapText="1"/>
    </xf>
    <xf numFmtId="0" fontId="19" fillId="0" borderId="10" xfId="36" applyNumberFormat="1" applyFont="1" applyFill="1" applyBorder="1" applyAlignment="1">
      <alignment horizontal="left" wrapText="1"/>
    </xf>
    <xf numFmtId="0" fontId="19" fillId="0" borderId="10" xfId="0" applyFont="1" applyFill="1" applyBorder="1" applyAlignment="1">
      <alignment vertical="center" wrapText="1"/>
    </xf>
    <xf numFmtId="0" fontId="25" fillId="0" borderId="10" xfId="0" applyFont="1" applyFill="1" applyBorder="1" applyAlignment="1">
      <alignment vertical="center" wrapText="1"/>
    </xf>
    <xf numFmtId="2" fontId="21" fillId="0" borderId="10" xfId="38" applyNumberFormat="1" applyFont="1" applyFill="1" applyBorder="1" applyAlignment="1">
      <alignment horizontal="left" vertical="center" wrapText="1"/>
    </xf>
    <xf numFmtId="49" fontId="21" fillId="0" borderId="10" xfId="38" applyNumberFormat="1" applyFont="1" applyFill="1" applyBorder="1" applyAlignment="1"/>
    <xf numFmtId="4" fontId="21" fillId="0" borderId="10" xfId="38" applyNumberFormat="1" applyFont="1" applyFill="1" applyBorder="1" applyAlignment="1">
      <alignment horizontal="center"/>
    </xf>
    <xf numFmtId="2" fontId="20" fillId="0" borderId="10" xfId="38" applyNumberFormat="1" applyFont="1" applyFill="1" applyBorder="1" applyAlignment="1">
      <alignment horizontal="left" vertical="center" wrapText="1"/>
    </xf>
    <xf numFmtId="4" fontId="20" fillId="0" borderId="10" xfId="38" applyNumberFormat="1" applyFont="1" applyFill="1" applyBorder="1" applyAlignment="1">
      <alignment horizontal="center"/>
    </xf>
    <xf numFmtId="2" fontId="19" fillId="0" borderId="10" xfId="38" applyNumberFormat="1" applyFont="1" applyFill="1" applyBorder="1" applyAlignment="1">
      <alignment horizontal="left" vertical="center" wrapText="1"/>
    </xf>
    <xf numFmtId="49" fontId="19" fillId="0" borderId="10" xfId="38" applyNumberFormat="1" applyFont="1" applyFill="1" applyBorder="1" applyAlignment="1">
      <alignment horizontal="center"/>
    </xf>
    <xf numFmtId="4" fontId="19" fillId="0" borderId="10" xfId="38" applyNumberFormat="1" applyFont="1" applyFill="1" applyBorder="1" applyAlignment="1">
      <alignment horizontal="center" vertical="center"/>
    </xf>
    <xf numFmtId="0" fontId="31" fillId="0" borderId="10" xfId="0" applyFont="1" applyFill="1" applyBorder="1"/>
    <xf numFmtId="0" fontId="0" fillId="0" borderId="10" xfId="0" applyFill="1" applyBorder="1"/>
    <xf numFmtId="4" fontId="0" fillId="0" borderId="10" xfId="0" applyNumberFormat="1" applyFill="1" applyBorder="1"/>
    <xf numFmtId="4" fontId="32" fillId="0" borderId="10" xfId="0" applyNumberFormat="1" applyFont="1" applyFill="1" applyBorder="1" applyAlignment="1">
      <alignment horizontal="center"/>
    </xf>
    <xf numFmtId="0" fontId="20" fillId="0" borderId="10" xfId="40" applyNumberFormat="1" applyFont="1" applyFill="1" applyBorder="1" applyAlignment="1" applyProtection="1">
      <alignment horizontal="left" vertical="center" wrapText="1"/>
    </xf>
    <xf numFmtId="12" fontId="19" fillId="0" borderId="10" xfId="37" applyNumberFormat="1" applyFont="1" applyFill="1" applyBorder="1" applyAlignment="1">
      <alignment horizontal="left" vertical="center" wrapText="1"/>
    </xf>
    <xf numFmtId="0" fontId="19" fillId="0" borderId="10" xfId="36" applyFont="1" applyFill="1" applyBorder="1" applyAlignment="1">
      <alignment horizontal="left" wrapText="1"/>
    </xf>
    <xf numFmtId="2" fontId="21" fillId="0" borderId="10" xfId="0" applyNumberFormat="1" applyFont="1" applyFill="1" applyBorder="1" applyAlignment="1">
      <alignment vertical="center" wrapText="1"/>
    </xf>
    <xf numFmtId="49" fontId="63" fillId="0" borderId="10" xfId="0" applyNumberFormat="1" applyFont="1" applyFill="1" applyBorder="1" applyAlignment="1">
      <alignment horizontal="center" vertical="center"/>
    </xf>
    <xf numFmtId="0" fontId="64" fillId="0" borderId="10" xfId="0" applyFont="1" applyFill="1" applyBorder="1" applyAlignment="1">
      <alignment horizontal="center" vertical="center"/>
    </xf>
    <xf numFmtId="0" fontId="34" fillId="0" borderId="10" xfId="0" applyFont="1" applyFill="1" applyBorder="1" applyAlignment="1">
      <alignment horizontal="center" vertical="center"/>
    </xf>
    <xf numFmtId="4" fontId="63" fillId="0" borderId="10"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xf>
    <xf numFmtId="4" fontId="65" fillId="0" borderId="10" xfId="0" applyNumberFormat="1" applyFont="1" applyFill="1" applyBorder="1" applyAlignment="1">
      <alignment horizontal="center" vertical="center"/>
    </xf>
    <xf numFmtId="49" fontId="64" fillId="0" borderId="10" xfId="0" applyNumberFormat="1" applyFont="1" applyFill="1" applyBorder="1" applyAlignment="1">
      <alignment horizontal="center" vertical="center"/>
    </xf>
    <xf numFmtId="4" fontId="64" fillId="0" borderId="10"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0" fontId="36" fillId="0" borderId="0" xfId="0" applyFont="1" applyFill="1" applyAlignment="1">
      <alignment horizontal="right"/>
    </xf>
    <xf numFmtId="2" fontId="0" fillId="0" borderId="0" xfId="0" applyNumberFormat="1" applyFill="1"/>
    <xf numFmtId="4" fontId="0" fillId="0" borderId="0" xfId="0" applyNumberFormat="1" applyFill="1"/>
    <xf numFmtId="2" fontId="19" fillId="0" borderId="10" xfId="36" applyNumberFormat="1" applyFont="1" applyFill="1" applyBorder="1" applyAlignment="1">
      <alignment horizontal="left" wrapText="1"/>
    </xf>
    <xf numFmtId="2" fontId="20" fillId="0" borderId="10" xfId="0" applyNumberFormat="1" applyFont="1" applyFill="1" applyBorder="1" applyAlignment="1">
      <alignment horizontal="justify" wrapText="1"/>
    </xf>
    <xf numFmtId="2" fontId="19" fillId="0" borderId="10" xfId="0" applyNumberFormat="1" applyFont="1" applyFill="1" applyBorder="1" applyAlignment="1">
      <alignment wrapText="1"/>
    </xf>
    <xf numFmtId="0" fontId="19" fillId="0" borderId="10" xfId="0" applyFont="1" applyFill="1" applyBorder="1" applyAlignment="1">
      <alignment horizontal="left" vertical="center" wrapText="1"/>
    </xf>
    <xf numFmtId="2"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xf>
    <xf numFmtId="4" fontId="20"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2" fontId="20" fillId="0" borderId="10" xfId="70" applyNumberFormat="1" applyFont="1" applyFill="1" applyBorder="1" applyAlignment="1">
      <alignment horizontal="left" wrapText="1"/>
    </xf>
    <xf numFmtId="0" fontId="34" fillId="0" borderId="10" xfId="0" applyNumberFormat="1" applyFont="1" applyFill="1" applyBorder="1" applyAlignment="1" applyProtection="1">
      <alignment horizontal="left" wrapText="1"/>
    </xf>
    <xf numFmtId="0" fontId="34" fillId="0" borderId="10" xfId="0" applyFont="1" applyFill="1" applyBorder="1" applyAlignment="1">
      <alignment horizontal="left" wrapText="1"/>
    </xf>
    <xf numFmtId="2" fontId="19" fillId="0" borderId="10" xfId="38" applyNumberFormat="1" applyFont="1" applyFill="1" applyBorder="1" applyAlignment="1">
      <alignment horizontal="justify" vertical="center" wrapText="1"/>
    </xf>
    <xf numFmtId="0" fontId="19" fillId="0" borderId="10" xfId="37" applyFont="1" applyFill="1" applyBorder="1" applyAlignment="1">
      <alignment wrapText="1"/>
    </xf>
    <xf numFmtId="0" fontId="26" fillId="0" borderId="0" xfId="0" applyFont="1" applyAlignment="1">
      <alignment horizontal="right"/>
    </xf>
    <xf numFmtId="0" fontId="24" fillId="0" borderId="0" xfId="37" applyFont="1" applyFill="1" applyBorder="1" applyAlignment="1">
      <alignment horizontal="center" vertical="center" wrapText="1"/>
    </xf>
    <xf numFmtId="0" fontId="24" fillId="0" borderId="0" xfId="37" applyFont="1" applyFill="1" applyBorder="1" applyAlignment="1">
      <alignment horizontal="center" vertical="center"/>
    </xf>
    <xf numFmtId="0" fontId="20" fillId="0" borderId="11" xfId="37"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cellXfs>
  <cellStyles count="446">
    <cellStyle name="20% - Акцент1 2" xfId="1"/>
    <cellStyle name="20% - Акцент1 2 2" xfId="71"/>
    <cellStyle name="20% - Акцент2 2" xfId="2"/>
    <cellStyle name="20% - Акцент2 2 2" xfId="72"/>
    <cellStyle name="20% - Акцент3 2" xfId="3"/>
    <cellStyle name="20% - Акцент3 2 2" xfId="73"/>
    <cellStyle name="20% - Акцент4 2" xfId="4"/>
    <cellStyle name="20% - Акцент4 2 2" xfId="74"/>
    <cellStyle name="20% - Акцент5 2" xfId="5"/>
    <cellStyle name="20% - Акцент6 2" xfId="6"/>
    <cellStyle name="40% - Акцент1 2" xfId="7"/>
    <cellStyle name="40% - Акцент2 2" xfId="8"/>
    <cellStyle name="40% - Акцент3 2" xfId="9"/>
    <cellStyle name="40% - Акцент3 2 2" xfId="75"/>
    <cellStyle name="40% - Акцент4 2" xfId="10"/>
    <cellStyle name="40% - Акцент5 2" xfId="11"/>
    <cellStyle name="40% - Акцент6 2" xfId="12"/>
    <cellStyle name="60% - Акцент1 2" xfId="13"/>
    <cellStyle name="60% - Акцент2 2" xfId="14"/>
    <cellStyle name="60% - Акцент3 2" xfId="15"/>
    <cellStyle name="60% - Акцент3 2 2" xfId="76"/>
    <cellStyle name="60% - Акцент4 2" xfId="16"/>
    <cellStyle name="60% - Акцент4 2 2" xfId="77"/>
    <cellStyle name="60% - Акцент5 2" xfId="17"/>
    <cellStyle name="60% - Акцент6 2" xfId="18"/>
    <cellStyle name="60% - Акцент6 2 2" xfId="78"/>
    <cellStyle name="br" xfId="79"/>
    <cellStyle name="br 2" xfId="80"/>
    <cellStyle name="br 3" xfId="81"/>
    <cellStyle name="col" xfId="82"/>
    <cellStyle name="col 2" xfId="83"/>
    <cellStyle name="col 3" xfId="84"/>
    <cellStyle name="style0" xfId="85"/>
    <cellStyle name="style0 2" xfId="86"/>
    <cellStyle name="style0 3" xfId="87"/>
    <cellStyle name="style0 4" xfId="88"/>
    <cellStyle name="td" xfId="89"/>
    <cellStyle name="td 2" xfId="90"/>
    <cellStyle name="td 3" xfId="91"/>
    <cellStyle name="td 4" xfId="92"/>
    <cellStyle name="tr" xfId="93"/>
    <cellStyle name="tr 2" xfId="94"/>
    <cellStyle name="tr 3" xfId="95"/>
    <cellStyle name="xl21" xfId="96"/>
    <cellStyle name="xl21 2" xfId="97"/>
    <cellStyle name="xl21 3" xfId="98"/>
    <cellStyle name="xl21 4" xfId="99"/>
    <cellStyle name="xl22" xfId="100"/>
    <cellStyle name="xl22 2" xfId="101"/>
    <cellStyle name="xl22 3" xfId="102"/>
    <cellStyle name="xl22 4" xfId="103"/>
    <cellStyle name="xl22 5" xfId="104"/>
    <cellStyle name="xl22 6" xfId="105"/>
    <cellStyle name="xl22 7" xfId="106"/>
    <cellStyle name="xl23" xfId="107"/>
    <cellStyle name="xl23 2" xfId="108"/>
    <cellStyle name="xl23 3" xfId="109"/>
    <cellStyle name="xl23 4" xfId="110"/>
    <cellStyle name="xl23 5" xfId="111"/>
    <cellStyle name="xl23 6" xfId="112"/>
    <cellStyle name="xl23 7" xfId="113"/>
    <cellStyle name="xl24" xfId="114"/>
    <cellStyle name="xl24 2" xfId="115"/>
    <cellStyle name="xl24 2 2" xfId="116"/>
    <cellStyle name="xl24 2 3" xfId="117"/>
    <cellStyle name="xl24 2 4" xfId="118"/>
    <cellStyle name="xl24 3" xfId="119"/>
    <cellStyle name="xl24 4" xfId="120"/>
    <cellStyle name="xl24 5" xfId="121"/>
    <cellStyle name="xl24 6" xfId="122"/>
    <cellStyle name="xl24 7" xfId="123"/>
    <cellStyle name="xl24 8" xfId="124"/>
    <cellStyle name="xl24 9" xfId="125"/>
    <cellStyle name="xl25" xfId="126"/>
    <cellStyle name="xl25 2" xfId="127"/>
    <cellStyle name="xl25 2 2" xfId="128"/>
    <cellStyle name="xl25 2 3" xfId="129"/>
    <cellStyle name="xl25 2 4" xfId="130"/>
    <cellStyle name="xl25 3" xfId="131"/>
    <cellStyle name="xl25 4" xfId="132"/>
    <cellStyle name="xl25 5" xfId="133"/>
    <cellStyle name="xl25 6" xfId="134"/>
    <cellStyle name="xl25 7" xfId="135"/>
    <cellStyle name="xl25 8" xfId="136"/>
    <cellStyle name="xl25 9" xfId="137"/>
    <cellStyle name="xl26" xfId="138"/>
    <cellStyle name="xl26 2" xfId="139"/>
    <cellStyle name="xl26 2 2" xfId="140"/>
    <cellStyle name="xl26 2 3" xfId="141"/>
    <cellStyle name="xl26 2 4" xfId="142"/>
    <cellStyle name="xl26 3" xfId="143"/>
    <cellStyle name="xl26 4" xfId="144"/>
    <cellStyle name="xl26 5" xfId="145"/>
    <cellStyle name="xl26 6" xfId="146"/>
    <cellStyle name="xl26 7" xfId="147"/>
    <cellStyle name="xl26 8" xfId="148"/>
    <cellStyle name="xl26 9" xfId="149"/>
    <cellStyle name="xl27" xfId="150"/>
    <cellStyle name="xl27 2" xfId="151"/>
    <cellStyle name="xl27 2 2" xfId="152"/>
    <cellStyle name="xl27 2 3" xfId="153"/>
    <cellStyle name="xl27 2 4" xfId="154"/>
    <cellStyle name="xl27 3" xfId="155"/>
    <cellStyle name="xl27 4" xfId="156"/>
    <cellStyle name="xl27 5" xfId="157"/>
    <cellStyle name="xl27 6" xfId="158"/>
    <cellStyle name="xl27 7" xfId="159"/>
    <cellStyle name="xl28" xfId="160"/>
    <cellStyle name="xl28 2" xfId="161"/>
    <cellStyle name="xl28 2 2" xfId="162"/>
    <cellStyle name="xl28 2 3" xfId="163"/>
    <cellStyle name="xl28 2 4" xfId="164"/>
    <cellStyle name="xl28 3" xfId="165"/>
    <cellStyle name="xl28 4" xfId="166"/>
    <cellStyle name="xl28 5" xfId="167"/>
    <cellStyle name="xl28 6" xfId="168"/>
    <cellStyle name="xl29" xfId="169"/>
    <cellStyle name="xl29 2" xfId="170"/>
    <cellStyle name="xl29 2 2" xfId="171"/>
    <cellStyle name="xl29 2 3" xfId="172"/>
    <cellStyle name="xl29 2 4" xfId="173"/>
    <cellStyle name="xl29 3" xfId="174"/>
    <cellStyle name="xl29 4" xfId="175"/>
    <cellStyle name="xl29 5" xfId="176"/>
    <cellStyle name="xl29 6" xfId="177"/>
    <cellStyle name="xl29 7" xfId="178"/>
    <cellStyle name="xl29 8" xfId="179"/>
    <cellStyle name="xl29 9" xfId="180"/>
    <cellStyle name="xl30" xfId="181"/>
    <cellStyle name="xl30 2" xfId="182"/>
    <cellStyle name="xl30 2 2" xfId="183"/>
    <cellStyle name="xl30 2 3" xfId="184"/>
    <cellStyle name="xl30 2 4" xfId="185"/>
    <cellStyle name="xl30 3" xfId="186"/>
    <cellStyle name="xl30 4" xfId="187"/>
    <cellStyle name="xl30 5" xfId="188"/>
    <cellStyle name="xl30 6" xfId="189"/>
    <cellStyle name="xl30 7" xfId="190"/>
    <cellStyle name="xl30 8" xfId="191"/>
    <cellStyle name="xl30 9" xfId="192"/>
    <cellStyle name="xl31" xfId="193"/>
    <cellStyle name="xl31 2" xfId="194"/>
    <cellStyle name="xl31 2 2" xfId="195"/>
    <cellStyle name="xl31 2 3" xfId="196"/>
    <cellStyle name="xl31 2 4" xfId="197"/>
    <cellStyle name="xl31 3" xfId="198"/>
    <cellStyle name="xl31 4" xfId="199"/>
    <cellStyle name="xl31 5" xfId="200"/>
    <cellStyle name="xl31 6" xfId="201"/>
    <cellStyle name="xl31 7" xfId="202"/>
    <cellStyle name="xl31 8" xfId="203"/>
    <cellStyle name="xl31 9" xfId="204"/>
    <cellStyle name="xl32" xfId="205"/>
    <cellStyle name="xl32 2" xfId="206"/>
    <cellStyle name="xl32 2 2" xfId="207"/>
    <cellStyle name="xl32 2 3" xfId="208"/>
    <cellStyle name="xl32 2 4" xfId="209"/>
    <cellStyle name="xl32 3" xfId="210"/>
    <cellStyle name="xl32 4" xfId="211"/>
    <cellStyle name="xl32 5" xfId="212"/>
    <cellStyle name="xl32 6" xfId="213"/>
    <cellStyle name="xl32 7" xfId="214"/>
    <cellStyle name="xl32 8" xfId="215"/>
    <cellStyle name="xl32 9" xfId="216"/>
    <cellStyle name="xl33" xfId="217"/>
    <cellStyle name="xl33 2" xfId="218"/>
    <cellStyle name="xl33 2 2" xfId="219"/>
    <cellStyle name="xl33 2 3" xfId="220"/>
    <cellStyle name="xl33 2 4" xfId="221"/>
    <cellStyle name="xl33 3" xfId="222"/>
    <cellStyle name="xl33 4" xfId="223"/>
    <cellStyle name="xl33 5" xfId="224"/>
    <cellStyle name="xl33 6" xfId="225"/>
    <cellStyle name="xl33 7" xfId="226"/>
    <cellStyle name="xl33 8" xfId="227"/>
    <cellStyle name="xl33 9" xfId="228"/>
    <cellStyle name="xl34" xfId="229"/>
    <cellStyle name="xl34 2" xfId="230"/>
    <cellStyle name="xl34 2 2" xfId="231"/>
    <cellStyle name="xl34 2 3" xfId="232"/>
    <cellStyle name="xl34 2 4" xfId="233"/>
    <cellStyle name="xl34 3" xfId="234"/>
    <cellStyle name="xl34 4" xfId="235"/>
    <cellStyle name="xl34 5" xfId="236"/>
    <cellStyle name="xl34 6" xfId="237"/>
    <cellStyle name="xl34 7" xfId="238"/>
    <cellStyle name="xl34 8" xfId="239"/>
    <cellStyle name="xl34 9" xfId="240"/>
    <cellStyle name="xl35" xfId="241"/>
    <cellStyle name="xl35 2" xfId="242"/>
    <cellStyle name="xl35 2 2" xfId="243"/>
    <cellStyle name="xl35 2 3" xfId="244"/>
    <cellStyle name="xl35 2 4" xfId="245"/>
    <cellStyle name="xl35 3" xfId="246"/>
    <cellStyle name="xl35 4" xfId="247"/>
    <cellStyle name="xl35 5" xfId="248"/>
    <cellStyle name="xl35 6" xfId="249"/>
    <cellStyle name="xl35 7" xfId="250"/>
    <cellStyle name="xl35 8" xfId="251"/>
    <cellStyle name="xl35 9" xfId="252"/>
    <cellStyle name="xl36" xfId="253"/>
    <cellStyle name="xl36 2" xfId="254"/>
    <cellStyle name="xl36 2 2" xfId="255"/>
    <cellStyle name="xl36 2 3" xfId="256"/>
    <cellStyle name="xl36 2 4" xfId="257"/>
    <cellStyle name="xl36 3" xfId="258"/>
    <cellStyle name="xl36 4" xfId="259"/>
    <cellStyle name="xl36 5" xfId="260"/>
    <cellStyle name="xl36 6" xfId="261"/>
    <cellStyle name="xl36 7" xfId="262"/>
    <cellStyle name="xl36 8" xfId="263"/>
    <cellStyle name="xl36 9" xfId="264"/>
    <cellStyle name="xl37" xfId="265"/>
    <cellStyle name="xl37 2" xfId="266"/>
    <cellStyle name="xl37 2 2" xfId="267"/>
    <cellStyle name="xl37 2 3" xfId="268"/>
    <cellStyle name="xl37 2 4" xfId="269"/>
    <cellStyle name="xl37 3" xfId="270"/>
    <cellStyle name="xl37 4" xfId="271"/>
    <cellStyle name="xl37 5" xfId="272"/>
    <cellStyle name="xl37 6" xfId="273"/>
    <cellStyle name="xl37 7" xfId="274"/>
    <cellStyle name="xl37 8" xfId="275"/>
    <cellStyle name="xl37 9" xfId="276"/>
    <cellStyle name="xl38" xfId="277"/>
    <cellStyle name="xl38 2" xfId="278"/>
    <cellStyle name="xl38 2 2" xfId="279"/>
    <cellStyle name="xl38 2 3" xfId="280"/>
    <cellStyle name="xl38 2 4" xfId="281"/>
    <cellStyle name="xl38 3" xfId="282"/>
    <cellStyle name="xl38 4" xfId="283"/>
    <cellStyle name="xl38 5" xfId="284"/>
    <cellStyle name="xl38 6" xfId="285"/>
    <cellStyle name="xl38 7" xfId="286"/>
    <cellStyle name="xl38 8" xfId="287"/>
    <cellStyle name="xl38 9" xfId="288"/>
    <cellStyle name="xl39" xfId="289"/>
    <cellStyle name="xl39 2" xfId="290"/>
    <cellStyle name="xl39 2 2" xfId="291"/>
    <cellStyle name="xl39 2 3" xfId="292"/>
    <cellStyle name="xl39 2 4" xfId="293"/>
    <cellStyle name="xl39 3" xfId="294"/>
    <cellStyle name="xl39 4" xfId="295"/>
    <cellStyle name="xl39 5" xfId="296"/>
    <cellStyle name="xl39 6" xfId="297"/>
    <cellStyle name="xl39 7" xfId="298"/>
    <cellStyle name="xl39 8" xfId="299"/>
    <cellStyle name="xl39 9" xfId="300"/>
    <cellStyle name="xl40" xfId="301"/>
    <cellStyle name="xl40 2" xfId="302"/>
    <cellStyle name="xl40 2 2" xfId="303"/>
    <cellStyle name="xl40 2 3" xfId="304"/>
    <cellStyle name="xl40 2 4" xfId="305"/>
    <cellStyle name="xl40 3" xfId="306"/>
    <cellStyle name="xl40 4" xfId="307"/>
    <cellStyle name="xl40 5" xfId="308"/>
    <cellStyle name="xl40 6" xfId="309"/>
    <cellStyle name="xl40 7" xfId="310"/>
    <cellStyle name="xl41" xfId="311"/>
    <cellStyle name="xl41 2" xfId="312"/>
    <cellStyle name="xl41 2 2" xfId="313"/>
    <cellStyle name="xl41 2 3" xfId="314"/>
    <cellStyle name="xl41 2 4" xfId="315"/>
    <cellStyle name="xl41 3" xfId="316"/>
    <cellStyle name="xl41 4" xfId="317"/>
    <cellStyle name="xl41 5" xfId="318"/>
    <cellStyle name="xl41 6" xfId="319"/>
    <cellStyle name="xl41 7" xfId="320"/>
    <cellStyle name="xl41 8" xfId="321"/>
    <cellStyle name="xl41 9" xfId="322"/>
    <cellStyle name="xl42" xfId="323"/>
    <cellStyle name="xl42 2" xfId="324"/>
    <cellStyle name="xl42 2 2" xfId="325"/>
    <cellStyle name="xl42 2 3" xfId="326"/>
    <cellStyle name="xl42 2 4" xfId="327"/>
    <cellStyle name="xl42 3" xfId="328"/>
    <cellStyle name="xl42 4" xfId="329"/>
    <cellStyle name="xl42 5" xfId="330"/>
    <cellStyle name="xl42 6" xfId="331"/>
    <cellStyle name="xl42 7" xfId="332"/>
    <cellStyle name="xl42 8" xfId="333"/>
    <cellStyle name="xl42 9" xfId="334"/>
    <cellStyle name="xl43" xfId="335"/>
    <cellStyle name="xl43 2" xfId="336"/>
    <cellStyle name="xl43 2 2" xfId="337"/>
    <cellStyle name="xl43 2 3" xfId="338"/>
    <cellStyle name="xl43 2 4" xfId="339"/>
    <cellStyle name="xl43 3" xfId="340"/>
    <cellStyle name="xl43 4" xfId="341"/>
    <cellStyle name="xl43 5" xfId="342"/>
    <cellStyle name="xl43 6" xfId="343"/>
    <cellStyle name="xl43 7" xfId="344"/>
    <cellStyle name="xl43 8" xfId="345"/>
    <cellStyle name="xl43 9" xfId="346"/>
    <cellStyle name="xl44" xfId="347"/>
    <cellStyle name="xl44 2" xfId="348"/>
    <cellStyle name="xl44 2 2" xfId="349"/>
    <cellStyle name="xl44 2 3" xfId="350"/>
    <cellStyle name="xl44 2 4" xfId="351"/>
    <cellStyle name="xl44 3" xfId="352"/>
    <cellStyle name="xl44 4" xfId="353"/>
    <cellStyle name="xl44 5" xfId="354"/>
    <cellStyle name="xl44 6" xfId="355"/>
    <cellStyle name="xl44 7" xfId="356"/>
    <cellStyle name="xl44 8" xfId="357"/>
    <cellStyle name="xl44 9" xfId="358"/>
    <cellStyle name="xl45" xfId="359"/>
    <cellStyle name="xl45 2" xfId="360"/>
    <cellStyle name="xl45 3" xfId="361"/>
    <cellStyle name="xl45 4" xfId="362"/>
    <cellStyle name="xl45 5" xfId="363"/>
    <cellStyle name="xl45 6" xfId="364"/>
    <cellStyle name="xl45 7" xfId="365"/>
    <cellStyle name="xl46" xfId="366"/>
    <cellStyle name="xl46 2" xfId="367"/>
    <cellStyle name="xl46 3" xfId="368"/>
    <cellStyle name="xl46 4" xfId="369"/>
    <cellStyle name="xl46 5" xfId="370"/>
    <cellStyle name="xl46 6" xfId="371"/>
    <cellStyle name="xl46 7" xfId="372"/>
    <cellStyle name="xl47" xfId="373"/>
    <cellStyle name="xl48" xfId="374"/>
    <cellStyle name="xl49" xfId="375"/>
    <cellStyle name="xl50" xfId="376"/>
    <cellStyle name="xl51" xfId="377"/>
    <cellStyle name="xl52" xfId="378"/>
    <cellStyle name="xl53" xfId="379"/>
    <cellStyle name="xl54" xfId="380"/>
    <cellStyle name="xl55" xfId="381"/>
    <cellStyle name="xl56" xfId="382"/>
    <cellStyle name="xl57" xfId="383"/>
    <cellStyle name="xl58" xfId="384"/>
    <cellStyle name="xl59" xfId="385"/>
    <cellStyle name="xl60" xfId="386"/>
    <cellStyle name="xl60 2" xfId="387"/>
    <cellStyle name="xl60 3" xfId="388"/>
    <cellStyle name="xl60 4" xfId="389"/>
    <cellStyle name="xl61" xfId="390"/>
    <cellStyle name="xl62" xfId="391"/>
    <cellStyle name="xl63" xfId="392"/>
    <cellStyle name="xl63 2" xfId="393"/>
    <cellStyle name="xl63 3" xfId="394"/>
    <cellStyle name="xl64" xfId="395"/>
    <cellStyle name="xl65" xfId="396"/>
    <cellStyle name="Акцент1" xfId="64" builtinId="29" customBuiltin="1"/>
    <cellStyle name="Акцент1 2" xfId="19"/>
    <cellStyle name="Акцент1 2 2" xfId="397"/>
    <cellStyle name="Акцент2" xfId="65" builtinId="33" customBuiltin="1"/>
    <cellStyle name="Акцент2 2" xfId="20"/>
    <cellStyle name="Акцент2 2 2" xfId="398"/>
    <cellStyle name="Акцент3" xfId="66" builtinId="37" customBuiltin="1"/>
    <cellStyle name="Акцент3 2" xfId="21"/>
    <cellStyle name="Акцент3 2 2" xfId="399"/>
    <cellStyle name="Акцент4" xfId="67" builtinId="41" customBuiltin="1"/>
    <cellStyle name="Акцент4 2" xfId="22"/>
    <cellStyle name="Акцент4 2 2" xfId="400"/>
    <cellStyle name="Акцент5" xfId="68" builtinId="45" customBuiltin="1"/>
    <cellStyle name="Акцент5 2" xfId="23"/>
    <cellStyle name="Акцент5 2 2" xfId="401"/>
    <cellStyle name="Акцент6" xfId="69" builtinId="49" customBuiltin="1"/>
    <cellStyle name="Акцент6 2" xfId="24"/>
    <cellStyle name="Акцент6 2 2" xfId="402"/>
    <cellStyle name="Ввод " xfId="56" builtinId="20" customBuiltin="1"/>
    <cellStyle name="Ввод  2" xfId="25"/>
    <cellStyle name="Вывод" xfId="57" builtinId="21" customBuiltin="1"/>
    <cellStyle name="Вывод 2" xfId="26"/>
    <cellStyle name="Вычисление" xfId="58" builtinId="22" customBuiltin="1"/>
    <cellStyle name="Вычисление 2" xfId="27"/>
    <cellStyle name="Заголовок 1" xfId="49" builtinId="16" customBuiltin="1"/>
    <cellStyle name="Заголовок 1 2" xfId="28"/>
    <cellStyle name="Заголовок 2" xfId="50" builtinId="17" customBuiltin="1"/>
    <cellStyle name="Заголовок 2 2" xfId="29"/>
    <cellStyle name="Заголовок 3" xfId="51" builtinId="18" customBuiltin="1"/>
    <cellStyle name="Заголовок 3 2" xfId="30"/>
    <cellStyle name="Заголовок 4" xfId="52" builtinId="19" customBuiltin="1"/>
    <cellStyle name="Заголовок 4 2" xfId="31"/>
    <cellStyle name="Заголовок 4 2 2" xfId="403"/>
    <cellStyle name="Итог" xfId="63" builtinId="25" customBuiltin="1"/>
    <cellStyle name="Итог 2" xfId="32"/>
    <cellStyle name="Контрольная ячейка" xfId="60" builtinId="23" customBuiltin="1"/>
    <cellStyle name="Контрольная ячейка 2" xfId="33"/>
    <cellStyle name="Название" xfId="48" builtinId="15" customBuiltin="1"/>
    <cellStyle name="Название 2" xfId="34"/>
    <cellStyle name="Название 2 2" xfId="404"/>
    <cellStyle name="Нейтральный" xfId="55" builtinId="28" customBuiltin="1"/>
    <cellStyle name="Нейтральный 2" xfId="35"/>
    <cellStyle name="Нейтральный 2 2" xfId="405"/>
    <cellStyle name="Обычный" xfId="0" builtinId="0"/>
    <cellStyle name="Обычный 10" xfId="406"/>
    <cellStyle name="Обычный 11" xfId="407"/>
    <cellStyle name="Обычный 12" xfId="408"/>
    <cellStyle name="Обычный 13" xfId="409"/>
    <cellStyle name="Обычный 14" xfId="410"/>
    <cellStyle name="Обычный 15" xfId="411"/>
    <cellStyle name="Обычный 16" xfId="47"/>
    <cellStyle name="Обычный 17" xfId="70"/>
    <cellStyle name="Обычный 2" xfId="36"/>
    <cellStyle name="Обычный 3" xfId="37"/>
    <cellStyle name="Обычный 3 2" xfId="412"/>
    <cellStyle name="Обычный 4" xfId="38"/>
    <cellStyle name="Обычный 4 2" xfId="413"/>
    <cellStyle name="Обычный 5" xfId="414"/>
    <cellStyle name="Обычный 5 2" xfId="415"/>
    <cellStyle name="Обычный 5 3" xfId="416"/>
    <cellStyle name="Обычный 5 4" xfId="417"/>
    <cellStyle name="Обычный 6" xfId="418"/>
    <cellStyle name="Обычный 6 2" xfId="419"/>
    <cellStyle name="Обычный 7" xfId="420"/>
    <cellStyle name="Обычный 8" xfId="421"/>
    <cellStyle name="Обычный 9" xfId="422"/>
    <cellStyle name="Обычный_Лист1" xfId="39"/>
    <cellStyle name="Обычный_Прил № 4" xfId="40"/>
    <cellStyle name="Плохой" xfId="54" builtinId="27" customBuiltin="1"/>
    <cellStyle name="Плохой 2" xfId="41"/>
    <cellStyle name="Плохой 2 2" xfId="423"/>
    <cellStyle name="Пояснение" xfId="62" builtinId="53" customBuiltin="1"/>
    <cellStyle name="Пояснение 2" xfId="42"/>
    <cellStyle name="Пояснение 2 2" xfId="424"/>
    <cellStyle name="Примечание 2" xfId="43"/>
    <cellStyle name="Примечание 2 2" xfId="425"/>
    <cellStyle name="Связанная ячейка" xfId="59" builtinId="24" customBuiltin="1"/>
    <cellStyle name="Связанная ячейка 2" xfId="44"/>
    <cellStyle name="Текст предупреждения" xfId="61" builtinId="11" customBuiltin="1"/>
    <cellStyle name="Текст предупреждения 2" xfId="45"/>
    <cellStyle name="Текст предупреждения 2 2" xfId="426"/>
    <cellStyle name="Тысячи [0]_Лист1" xfId="427"/>
    <cellStyle name="Тысячи_Лист1" xfId="428"/>
    <cellStyle name="Финансовый 10" xfId="430"/>
    <cellStyle name="Финансовый 2" xfId="431"/>
    <cellStyle name="Финансовый 2 2" xfId="432"/>
    <cellStyle name="Финансовый 2 2 3" xfId="433"/>
    <cellStyle name="Финансовый 2 3" xfId="434"/>
    <cellStyle name="Финансовый 2 4" xfId="435"/>
    <cellStyle name="Финансовый 2 5" xfId="436"/>
    <cellStyle name="Финансовый 3" xfId="437"/>
    <cellStyle name="Финансовый 3 2" xfId="438"/>
    <cellStyle name="Финансовый 4" xfId="439"/>
    <cellStyle name="Финансовый 5" xfId="440"/>
    <cellStyle name="Финансовый 6" xfId="441"/>
    <cellStyle name="Финансовый 7" xfId="442"/>
    <cellStyle name="Финансовый 7 2" xfId="443"/>
    <cellStyle name="Финансовый 8" xfId="444"/>
    <cellStyle name="Финансовый 9" xfId="429"/>
    <cellStyle name="Хороший" xfId="53" builtinId="26" customBuiltin="1"/>
    <cellStyle name="Хороший 2" xfId="46"/>
    <cellStyle name="Хороший 2 2" xfId="4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4"/>
  <sheetViews>
    <sheetView tabSelected="1" topLeftCell="A141" zoomScaleNormal="100" workbookViewId="0">
      <selection activeCell="A153" sqref="A153"/>
    </sheetView>
  </sheetViews>
  <sheetFormatPr defaultRowHeight="15" x14ac:dyDescent="0.25"/>
  <cols>
    <col min="1" max="1" width="54.7109375" style="25" customWidth="1"/>
    <col min="2" max="2" width="10.28515625" style="25" customWidth="1"/>
    <col min="3" max="3" width="8.28515625" style="25" customWidth="1"/>
    <col min="4" max="4" width="9.85546875" style="25" customWidth="1"/>
    <col min="5" max="5" width="13.28515625" style="25" customWidth="1"/>
    <col min="6" max="6" width="11.42578125" style="25" bestFit="1" customWidth="1"/>
    <col min="7" max="7" width="14" style="25" customWidth="1"/>
    <col min="8" max="8" width="9.140625" style="25"/>
    <col min="9" max="9" width="15.85546875" style="25" customWidth="1"/>
    <col min="10" max="10" width="11.42578125" style="25" bestFit="1" customWidth="1"/>
    <col min="11" max="11" width="15.140625" style="25" customWidth="1"/>
    <col min="12" max="13" width="9.140625" style="25"/>
    <col min="14" max="14" width="19.7109375" style="25" customWidth="1"/>
    <col min="15" max="16384" width="9.140625" style="25"/>
  </cols>
  <sheetData>
    <row r="1" spans="1:9" ht="15.75" x14ac:dyDescent="0.25">
      <c r="A1" s="34"/>
      <c r="B1" s="34"/>
      <c r="C1" s="34"/>
      <c r="D1" s="34"/>
      <c r="E1" s="5"/>
      <c r="F1" s="13"/>
      <c r="G1" s="35" t="s">
        <v>141</v>
      </c>
    </row>
    <row r="2" spans="1:9" ht="15.75" x14ac:dyDescent="0.25">
      <c r="A2" s="34"/>
      <c r="B2" s="34"/>
      <c r="C2" s="34"/>
      <c r="D2" s="34"/>
      <c r="E2" s="5"/>
      <c r="F2" s="5"/>
      <c r="G2" s="41" t="s">
        <v>241</v>
      </c>
    </row>
    <row r="3" spans="1:9" ht="15.75" x14ac:dyDescent="0.25">
      <c r="A3" s="34"/>
      <c r="B3" s="34"/>
      <c r="C3" s="34"/>
      <c r="D3" s="34"/>
      <c r="E3" s="5"/>
      <c r="F3" s="5"/>
      <c r="G3" s="36" t="s">
        <v>142</v>
      </c>
    </row>
    <row r="4" spans="1:9" ht="15.75" x14ac:dyDescent="0.25">
      <c r="A4" s="34"/>
      <c r="B4" s="34"/>
      <c r="C4" s="34"/>
      <c r="D4" s="34"/>
      <c r="E4" s="14"/>
      <c r="F4" s="14"/>
      <c r="G4" s="109" t="s">
        <v>0</v>
      </c>
    </row>
    <row r="5" spans="1:9" ht="15.75" x14ac:dyDescent="0.25">
      <c r="G5" s="109" t="s">
        <v>242</v>
      </c>
    </row>
    <row r="6" spans="1:9" ht="15.75" x14ac:dyDescent="0.25">
      <c r="G6" s="90"/>
    </row>
    <row r="7" spans="1:9" ht="9" customHeight="1" x14ac:dyDescent="0.25">
      <c r="G7" s="33"/>
    </row>
    <row r="8" spans="1:9" ht="15.75" customHeight="1" x14ac:dyDescent="0.25">
      <c r="A8" s="110" t="s">
        <v>125</v>
      </c>
      <c r="B8" s="110"/>
      <c r="C8" s="110"/>
      <c r="D8" s="110"/>
      <c r="E8" s="110"/>
      <c r="F8" s="110"/>
      <c r="G8" s="110"/>
    </row>
    <row r="9" spans="1:9" ht="15.75" customHeight="1" x14ac:dyDescent="0.25">
      <c r="A9" s="110" t="s">
        <v>126</v>
      </c>
      <c r="B9" s="110"/>
      <c r="C9" s="110"/>
      <c r="D9" s="110"/>
      <c r="E9" s="110"/>
      <c r="F9" s="110"/>
      <c r="G9" s="110"/>
    </row>
    <row r="10" spans="1:9" ht="15.75" customHeight="1" x14ac:dyDescent="0.25">
      <c r="A10" s="110" t="s">
        <v>127</v>
      </c>
      <c r="B10" s="110"/>
      <c r="C10" s="110"/>
      <c r="D10" s="110"/>
      <c r="E10" s="110"/>
      <c r="F10" s="110"/>
      <c r="G10" s="110"/>
    </row>
    <row r="11" spans="1:9" ht="15.75" customHeight="1" x14ac:dyDescent="0.25">
      <c r="A11" s="110" t="s">
        <v>128</v>
      </c>
      <c r="B11" s="110"/>
      <c r="C11" s="110"/>
      <c r="D11" s="110"/>
      <c r="E11" s="110"/>
      <c r="F11" s="110"/>
      <c r="G11" s="110"/>
    </row>
    <row r="12" spans="1:9" ht="15.75" customHeight="1" x14ac:dyDescent="0.25">
      <c r="A12" s="111" t="s">
        <v>129</v>
      </c>
      <c r="B12" s="111"/>
      <c r="C12" s="111"/>
      <c r="D12" s="111"/>
      <c r="E12" s="111"/>
      <c r="F12" s="111"/>
      <c r="G12" s="111"/>
    </row>
    <row r="13" spans="1:9" ht="15.75" customHeight="1" x14ac:dyDescent="0.25">
      <c r="A13" s="111" t="s">
        <v>195</v>
      </c>
      <c r="B13" s="111"/>
      <c r="C13" s="111"/>
      <c r="D13" s="111"/>
      <c r="E13" s="111"/>
      <c r="F13" s="111"/>
      <c r="G13" s="111"/>
    </row>
    <row r="14" spans="1:9" x14ac:dyDescent="0.25">
      <c r="A14" s="5"/>
      <c r="B14" s="5"/>
      <c r="C14" s="34"/>
      <c r="D14" s="34"/>
      <c r="E14" s="34"/>
      <c r="F14" s="34"/>
      <c r="G14" s="6" t="s">
        <v>130</v>
      </c>
    </row>
    <row r="15" spans="1:9" x14ac:dyDescent="0.25">
      <c r="A15" s="12" t="s">
        <v>1</v>
      </c>
      <c r="B15" s="12" t="s">
        <v>82</v>
      </c>
      <c r="C15" s="10" t="s">
        <v>2</v>
      </c>
      <c r="D15" s="10" t="s">
        <v>3</v>
      </c>
      <c r="E15" s="10" t="s">
        <v>4</v>
      </c>
      <c r="F15" s="10" t="s">
        <v>5</v>
      </c>
      <c r="G15" s="11" t="s">
        <v>6</v>
      </c>
      <c r="I15" s="61"/>
    </row>
    <row r="16" spans="1:9" x14ac:dyDescent="0.25">
      <c r="A16" s="112" t="s">
        <v>95</v>
      </c>
      <c r="B16" s="113"/>
      <c r="C16" s="113"/>
      <c r="D16" s="113"/>
      <c r="E16" s="113"/>
      <c r="F16" s="113"/>
      <c r="G16" s="114"/>
    </row>
    <row r="17" spans="1:10" x14ac:dyDescent="0.25">
      <c r="A17" s="17" t="s">
        <v>7</v>
      </c>
      <c r="B17" s="38" t="s">
        <v>98</v>
      </c>
      <c r="C17" s="2" t="s">
        <v>8</v>
      </c>
      <c r="D17" s="7"/>
      <c r="E17" s="8"/>
      <c r="F17" s="8"/>
      <c r="G17" s="29">
        <f>G18+G24+G30</f>
        <v>6206933</v>
      </c>
    </row>
    <row r="18" spans="1:10" ht="27" x14ac:dyDescent="0.25">
      <c r="A18" s="18" t="s">
        <v>9</v>
      </c>
      <c r="B18" s="39" t="s">
        <v>98</v>
      </c>
      <c r="C18" s="3" t="s">
        <v>8</v>
      </c>
      <c r="D18" s="3" t="s">
        <v>10</v>
      </c>
      <c r="E18" s="3"/>
      <c r="F18" s="3"/>
      <c r="G18" s="30">
        <f>G19</f>
        <v>1746962</v>
      </c>
    </row>
    <row r="19" spans="1:10" ht="25.5" x14ac:dyDescent="0.25">
      <c r="A19" s="15" t="s">
        <v>223</v>
      </c>
      <c r="B19" s="47" t="s">
        <v>98</v>
      </c>
      <c r="C19" s="1" t="s">
        <v>8</v>
      </c>
      <c r="D19" s="1" t="s">
        <v>10</v>
      </c>
      <c r="E19" s="1" t="s">
        <v>51</v>
      </c>
      <c r="F19" s="1"/>
      <c r="G19" s="31">
        <f>G20</f>
        <v>1746962</v>
      </c>
    </row>
    <row r="20" spans="1:10" ht="38.25" x14ac:dyDescent="0.25">
      <c r="A20" s="49" t="s">
        <v>87</v>
      </c>
      <c r="B20" s="47" t="s">
        <v>98</v>
      </c>
      <c r="C20" s="1" t="s">
        <v>8</v>
      </c>
      <c r="D20" s="1" t="s">
        <v>10</v>
      </c>
      <c r="E20" s="1" t="s">
        <v>50</v>
      </c>
      <c r="F20" s="1"/>
      <c r="G20" s="31">
        <f>G21</f>
        <v>1746962</v>
      </c>
    </row>
    <row r="21" spans="1:10" ht="51" x14ac:dyDescent="0.25">
      <c r="A21" s="49" t="s">
        <v>88</v>
      </c>
      <c r="B21" s="47" t="s">
        <v>98</v>
      </c>
      <c r="C21" s="1" t="s">
        <v>8</v>
      </c>
      <c r="D21" s="1" t="s">
        <v>10</v>
      </c>
      <c r="E21" s="1" t="s">
        <v>56</v>
      </c>
      <c r="F21" s="1"/>
      <c r="G21" s="31">
        <f>G22</f>
        <v>1746962</v>
      </c>
    </row>
    <row r="22" spans="1:10" ht="25.5" x14ac:dyDescent="0.25">
      <c r="A22" s="19" t="s">
        <v>12</v>
      </c>
      <c r="B22" s="47" t="s">
        <v>98</v>
      </c>
      <c r="C22" s="1" t="s">
        <v>8</v>
      </c>
      <c r="D22" s="1" t="s">
        <v>10</v>
      </c>
      <c r="E22" s="1" t="s">
        <v>65</v>
      </c>
      <c r="F22" s="1"/>
      <c r="G22" s="31">
        <f>G23</f>
        <v>1746962</v>
      </c>
    </row>
    <row r="23" spans="1:10" ht="51" x14ac:dyDescent="0.25">
      <c r="A23" s="19" t="s">
        <v>13</v>
      </c>
      <c r="B23" s="47" t="s">
        <v>98</v>
      </c>
      <c r="C23" s="1" t="s">
        <v>8</v>
      </c>
      <c r="D23" s="1" t="s">
        <v>10</v>
      </c>
      <c r="E23" s="1" t="s">
        <v>65</v>
      </c>
      <c r="F23" s="1" t="s">
        <v>14</v>
      </c>
      <c r="G23" s="31">
        <v>1746962</v>
      </c>
    </row>
    <row r="24" spans="1:10" ht="40.5" x14ac:dyDescent="0.25">
      <c r="A24" s="20" t="s">
        <v>226</v>
      </c>
      <c r="B24" s="39" t="s">
        <v>98</v>
      </c>
      <c r="C24" s="3" t="s">
        <v>8</v>
      </c>
      <c r="D24" s="3" t="s">
        <v>15</v>
      </c>
      <c r="E24" s="3"/>
      <c r="F24" s="3"/>
      <c r="G24" s="30">
        <f>G25</f>
        <v>2922184</v>
      </c>
    </row>
    <row r="25" spans="1:10" ht="25.5" x14ac:dyDescent="0.25">
      <c r="A25" s="15" t="s">
        <v>223</v>
      </c>
      <c r="B25" s="47" t="s">
        <v>98</v>
      </c>
      <c r="C25" s="4" t="s">
        <v>8</v>
      </c>
      <c r="D25" s="4" t="s">
        <v>15</v>
      </c>
      <c r="E25" s="1" t="s">
        <v>51</v>
      </c>
      <c r="F25" s="4"/>
      <c r="G25" s="32">
        <f>G26</f>
        <v>2922184</v>
      </c>
    </row>
    <row r="26" spans="1:10" ht="38.25" x14ac:dyDescent="0.25">
      <c r="A26" s="49" t="s">
        <v>87</v>
      </c>
      <c r="B26" s="47" t="s">
        <v>98</v>
      </c>
      <c r="C26" s="4" t="s">
        <v>8</v>
      </c>
      <c r="D26" s="4" t="s">
        <v>15</v>
      </c>
      <c r="E26" s="1" t="s">
        <v>50</v>
      </c>
      <c r="F26" s="4"/>
      <c r="G26" s="32">
        <f>G27</f>
        <v>2922184</v>
      </c>
    </row>
    <row r="27" spans="1:10" ht="51" x14ac:dyDescent="0.25">
      <c r="A27" s="49" t="s">
        <v>89</v>
      </c>
      <c r="B27" s="47" t="s">
        <v>98</v>
      </c>
      <c r="C27" s="4" t="s">
        <v>8</v>
      </c>
      <c r="D27" s="4" t="s">
        <v>15</v>
      </c>
      <c r="E27" s="1" t="s">
        <v>57</v>
      </c>
      <c r="F27" s="4"/>
      <c r="G27" s="32">
        <f>G28</f>
        <v>2922184</v>
      </c>
    </row>
    <row r="28" spans="1:10" ht="25.5" x14ac:dyDescent="0.25">
      <c r="A28" s="15" t="s">
        <v>16</v>
      </c>
      <c r="B28" s="47" t="s">
        <v>98</v>
      </c>
      <c r="C28" s="4" t="s">
        <v>8</v>
      </c>
      <c r="D28" s="4" t="s">
        <v>15</v>
      </c>
      <c r="E28" s="1" t="s">
        <v>66</v>
      </c>
      <c r="F28" s="4"/>
      <c r="G28" s="32">
        <f>G29</f>
        <v>2922184</v>
      </c>
      <c r="I28" s="91"/>
      <c r="J28" s="92"/>
    </row>
    <row r="29" spans="1:10" ht="51" x14ac:dyDescent="0.25">
      <c r="A29" s="15" t="s">
        <v>17</v>
      </c>
      <c r="B29" s="47" t="s">
        <v>98</v>
      </c>
      <c r="C29" s="4" t="s">
        <v>8</v>
      </c>
      <c r="D29" s="4" t="s">
        <v>15</v>
      </c>
      <c r="E29" s="1" t="s">
        <v>66</v>
      </c>
      <c r="F29" s="1" t="s">
        <v>14</v>
      </c>
      <c r="G29" s="31">
        <v>2922184</v>
      </c>
    </row>
    <row r="30" spans="1:10" x14ac:dyDescent="0.25">
      <c r="A30" s="56" t="s">
        <v>26</v>
      </c>
      <c r="B30" s="39" t="s">
        <v>98</v>
      </c>
      <c r="C30" s="3" t="s">
        <v>8</v>
      </c>
      <c r="D30" s="3" t="s">
        <v>27</v>
      </c>
      <c r="E30" s="3"/>
      <c r="F30" s="3"/>
      <c r="G30" s="30">
        <f>G31</f>
        <v>1537787</v>
      </c>
    </row>
    <row r="31" spans="1:10" ht="25.5" x14ac:dyDescent="0.25">
      <c r="A31" s="19" t="s">
        <v>224</v>
      </c>
      <c r="B31" s="47" t="s">
        <v>98</v>
      </c>
      <c r="C31" s="4" t="s">
        <v>8</v>
      </c>
      <c r="D31" s="1" t="s">
        <v>27</v>
      </c>
      <c r="E31" s="1" t="s">
        <v>79</v>
      </c>
      <c r="F31" s="1"/>
      <c r="G31" s="31">
        <f>G32</f>
        <v>1537787</v>
      </c>
    </row>
    <row r="32" spans="1:10" ht="25.5" x14ac:dyDescent="0.25">
      <c r="A32" s="23" t="s">
        <v>172</v>
      </c>
      <c r="B32" s="47" t="s">
        <v>98</v>
      </c>
      <c r="C32" s="4" t="s">
        <v>8</v>
      </c>
      <c r="D32" s="1" t="s">
        <v>27</v>
      </c>
      <c r="E32" s="1" t="s">
        <v>173</v>
      </c>
      <c r="F32" s="1"/>
      <c r="G32" s="31">
        <f>G33</f>
        <v>1537787</v>
      </c>
    </row>
    <row r="33" spans="1:7" ht="38.25" x14ac:dyDescent="0.25">
      <c r="A33" s="49" t="s">
        <v>179</v>
      </c>
      <c r="B33" s="47" t="s">
        <v>98</v>
      </c>
      <c r="C33" s="4" t="s">
        <v>8</v>
      </c>
      <c r="D33" s="1" t="s">
        <v>27</v>
      </c>
      <c r="E33" s="1" t="s">
        <v>174</v>
      </c>
      <c r="F33" s="1"/>
      <c r="G33" s="31">
        <f>G34+G35</f>
        <v>1537787</v>
      </c>
    </row>
    <row r="34" spans="1:7" ht="25.5" x14ac:dyDescent="0.25">
      <c r="A34" s="19" t="s">
        <v>45</v>
      </c>
      <c r="B34" s="47" t="s">
        <v>98</v>
      </c>
      <c r="C34" s="4" t="s">
        <v>8</v>
      </c>
      <c r="D34" s="1" t="s">
        <v>27</v>
      </c>
      <c r="E34" s="1" t="s">
        <v>174</v>
      </c>
      <c r="F34" s="1" t="s">
        <v>19</v>
      </c>
      <c r="G34" s="31">
        <v>1387787</v>
      </c>
    </row>
    <row r="35" spans="1:7" x14ac:dyDescent="0.25">
      <c r="A35" s="15" t="s">
        <v>20</v>
      </c>
      <c r="B35" s="47" t="s">
        <v>98</v>
      </c>
      <c r="C35" s="4" t="s">
        <v>8</v>
      </c>
      <c r="D35" s="1" t="s">
        <v>27</v>
      </c>
      <c r="E35" s="1" t="s">
        <v>174</v>
      </c>
      <c r="F35" s="1" t="s">
        <v>21</v>
      </c>
      <c r="G35" s="31">
        <v>150000</v>
      </c>
    </row>
    <row r="36" spans="1:7" x14ac:dyDescent="0.25">
      <c r="A36" s="52" t="s">
        <v>28</v>
      </c>
      <c r="B36" s="38" t="s">
        <v>98</v>
      </c>
      <c r="C36" s="2" t="s">
        <v>10</v>
      </c>
      <c r="D36" s="2"/>
      <c r="E36" s="2"/>
      <c r="F36" s="2"/>
      <c r="G36" s="29">
        <f>G37</f>
        <v>263221.57</v>
      </c>
    </row>
    <row r="37" spans="1:7" x14ac:dyDescent="0.25">
      <c r="A37" s="16" t="s">
        <v>29</v>
      </c>
      <c r="B37" s="39" t="s">
        <v>98</v>
      </c>
      <c r="C37" s="3" t="s">
        <v>10</v>
      </c>
      <c r="D37" s="3" t="s">
        <v>30</v>
      </c>
      <c r="E37" s="1"/>
      <c r="F37" s="1"/>
      <c r="G37" s="30">
        <f>G38</f>
        <v>263221.57</v>
      </c>
    </row>
    <row r="38" spans="1:7" ht="25.5" x14ac:dyDescent="0.25">
      <c r="A38" s="15" t="s">
        <v>223</v>
      </c>
      <c r="B38" s="47" t="s">
        <v>98</v>
      </c>
      <c r="C38" s="1" t="s">
        <v>10</v>
      </c>
      <c r="D38" s="1" t="s">
        <v>30</v>
      </c>
      <c r="E38" s="1" t="s">
        <v>51</v>
      </c>
      <c r="F38" s="1"/>
      <c r="G38" s="31">
        <f>G39</f>
        <v>263221.57</v>
      </c>
    </row>
    <row r="39" spans="1:7" ht="38.25" x14ac:dyDescent="0.25">
      <c r="A39" s="53" t="s">
        <v>87</v>
      </c>
      <c r="B39" s="47" t="s">
        <v>98</v>
      </c>
      <c r="C39" s="1" t="s">
        <v>10</v>
      </c>
      <c r="D39" s="1" t="s">
        <v>30</v>
      </c>
      <c r="E39" s="1" t="s">
        <v>50</v>
      </c>
      <c r="F39" s="3"/>
      <c r="G39" s="31">
        <f>G41</f>
        <v>263221.57</v>
      </c>
    </row>
    <row r="40" spans="1:7" ht="38.25" x14ac:dyDescent="0.25">
      <c r="A40" s="23" t="s">
        <v>69</v>
      </c>
      <c r="B40" s="47" t="s">
        <v>98</v>
      </c>
      <c r="C40" s="1" t="s">
        <v>10</v>
      </c>
      <c r="D40" s="1" t="s">
        <v>30</v>
      </c>
      <c r="E40" s="1" t="s">
        <v>59</v>
      </c>
      <c r="F40" s="3"/>
      <c r="G40" s="31">
        <f>G41</f>
        <v>263221.57</v>
      </c>
    </row>
    <row r="41" spans="1:7" ht="38.25" x14ac:dyDescent="0.25">
      <c r="A41" s="19" t="s">
        <v>155</v>
      </c>
      <c r="B41" s="47" t="s">
        <v>98</v>
      </c>
      <c r="C41" s="1" t="s">
        <v>10</v>
      </c>
      <c r="D41" s="1" t="s">
        <v>30</v>
      </c>
      <c r="E41" s="1" t="s">
        <v>70</v>
      </c>
      <c r="F41" s="1"/>
      <c r="G41" s="31">
        <f>G42</f>
        <v>263221.57</v>
      </c>
    </row>
    <row r="42" spans="1:7" ht="51" x14ac:dyDescent="0.25">
      <c r="A42" s="54" t="s">
        <v>13</v>
      </c>
      <c r="B42" s="47" t="s">
        <v>98</v>
      </c>
      <c r="C42" s="1" t="s">
        <v>10</v>
      </c>
      <c r="D42" s="1" t="s">
        <v>30</v>
      </c>
      <c r="E42" s="1" t="s">
        <v>70</v>
      </c>
      <c r="F42" s="1" t="s">
        <v>14</v>
      </c>
      <c r="G42" s="31">
        <v>263221.57</v>
      </c>
    </row>
    <row r="43" spans="1:7" x14ac:dyDescent="0.25">
      <c r="A43" s="17" t="s">
        <v>76</v>
      </c>
      <c r="B43" s="38" t="s">
        <v>98</v>
      </c>
      <c r="C43" s="37" t="s">
        <v>35</v>
      </c>
      <c r="D43" s="1"/>
      <c r="E43" s="1"/>
      <c r="F43" s="1"/>
      <c r="G43" s="29">
        <f>G44</f>
        <v>28273466.18</v>
      </c>
    </row>
    <row r="44" spans="1:7" x14ac:dyDescent="0.25">
      <c r="A44" s="48" t="s">
        <v>118</v>
      </c>
      <c r="B44" s="39" t="s">
        <v>98</v>
      </c>
      <c r="C44" s="3" t="s">
        <v>35</v>
      </c>
      <c r="D44" s="3" t="s">
        <v>10</v>
      </c>
      <c r="E44" s="43"/>
      <c r="F44" s="43"/>
      <c r="G44" s="30">
        <f>G45</f>
        <v>28273466.18</v>
      </c>
    </row>
    <row r="45" spans="1:7" ht="51" x14ac:dyDescent="0.25">
      <c r="A45" s="49" t="s">
        <v>131</v>
      </c>
      <c r="B45" s="47" t="s">
        <v>98</v>
      </c>
      <c r="C45" s="50" t="s">
        <v>35</v>
      </c>
      <c r="D45" s="50" t="s">
        <v>10</v>
      </c>
      <c r="E45" s="51" t="s">
        <v>96</v>
      </c>
      <c r="F45" s="50"/>
      <c r="G45" s="31">
        <f>G46+G50</f>
        <v>28273466.18</v>
      </c>
    </row>
    <row r="46" spans="1:7" ht="51" x14ac:dyDescent="0.25">
      <c r="A46" s="49" t="s">
        <v>119</v>
      </c>
      <c r="B46" s="47" t="s">
        <v>98</v>
      </c>
      <c r="C46" s="50" t="s">
        <v>35</v>
      </c>
      <c r="D46" s="50" t="s">
        <v>10</v>
      </c>
      <c r="E46" s="51" t="s">
        <v>97</v>
      </c>
      <c r="F46" s="50"/>
      <c r="G46" s="31">
        <f>G47</f>
        <v>10980666.18</v>
      </c>
    </row>
    <row r="47" spans="1:7" ht="25.5" x14ac:dyDescent="0.25">
      <c r="A47" s="21" t="s">
        <v>120</v>
      </c>
      <c r="B47" s="47" t="s">
        <v>98</v>
      </c>
      <c r="C47" s="50" t="s">
        <v>35</v>
      </c>
      <c r="D47" s="50" t="s">
        <v>10</v>
      </c>
      <c r="E47" s="51" t="s">
        <v>133</v>
      </c>
      <c r="F47" s="1"/>
      <c r="G47" s="31">
        <f>G48+G49</f>
        <v>10980666.18</v>
      </c>
    </row>
    <row r="48" spans="1:7" ht="25.5" x14ac:dyDescent="0.25">
      <c r="A48" s="19" t="s">
        <v>45</v>
      </c>
      <c r="B48" s="47" t="s">
        <v>98</v>
      </c>
      <c r="C48" s="50" t="s">
        <v>35</v>
      </c>
      <c r="D48" s="50" t="s">
        <v>10</v>
      </c>
      <c r="E48" s="51" t="s">
        <v>133</v>
      </c>
      <c r="F48" s="50" t="s">
        <v>19</v>
      </c>
      <c r="G48" s="31">
        <v>291400</v>
      </c>
    </row>
    <row r="49" spans="1:14" x14ac:dyDescent="0.25">
      <c r="A49" s="15" t="s">
        <v>20</v>
      </c>
      <c r="B49" s="47" t="s">
        <v>98</v>
      </c>
      <c r="C49" s="50" t="s">
        <v>35</v>
      </c>
      <c r="D49" s="50" t="s">
        <v>10</v>
      </c>
      <c r="E49" s="51" t="s">
        <v>133</v>
      </c>
      <c r="F49" s="50" t="s">
        <v>21</v>
      </c>
      <c r="G49" s="31">
        <f>10689266.18</f>
        <v>10689266.18</v>
      </c>
    </row>
    <row r="50" spans="1:14" ht="38.25" x14ac:dyDescent="0.25">
      <c r="A50" s="19" t="s">
        <v>132</v>
      </c>
      <c r="B50" s="47" t="s">
        <v>98</v>
      </c>
      <c r="C50" s="50" t="s">
        <v>35</v>
      </c>
      <c r="D50" s="50" t="s">
        <v>10</v>
      </c>
      <c r="E50" s="51" t="s">
        <v>134</v>
      </c>
      <c r="F50" s="1"/>
      <c r="G50" s="31">
        <f>G51+G52</f>
        <v>17292800</v>
      </c>
      <c r="I50" s="92"/>
      <c r="K50" s="92"/>
    </row>
    <row r="51" spans="1:14" ht="25.5" x14ac:dyDescent="0.25">
      <c r="A51" s="19" t="s">
        <v>45</v>
      </c>
      <c r="B51" s="47" t="s">
        <v>98</v>
      </c>
      <c r="C51" s="50" t="s">
        <v>35</v>
      </c>
      <c r="D51" s="50" t="s">
        <v>10</v>
      </c>
      <c r="E51" s="51" t="s">
        <v>134</v>
      </c>
      <c r="F51" s="50" t="s">
        <v>19</v>
      </c>
      <c r="G51" s="31">
        <v>16911355.440000001</v>
      </c>
      <c r="I51" s="92"/>
      <c r="N51" s="92"/>
    </row>
    <row r="52" spans="1:14" x14ac:dyDescent="0.25">
      <c r="A52" s="15" t="s">
        <v>20</v>
      </c>
      <c r="B52" s="47" t="s">
        <v>98</v>
      </c>
      <c r="C52" s="50" t="s">
        <v>35</v>
      </c>
      <c r="D52" s="50" t="s">
        <v>10</v>
      </c>
      <c r="E52" s="51" t="s">
        <v>134</v>
      </c>
      <c r="F52" s="50" t="s">
        <v>21</v>
      </c>
      <c r="G52" s="31">
        <v>381444.56</v>
      </c>
      <c r="I52" s="92"/>
      <c r="N52" s="92"/>
    </row>
    <row r="53" spans="1:14" x14ac:dyDescent="0.25">
      <c r="A53" s="27" t="s">
        <v>44</v>
      </c>
      <c r="B53" s="44" t="s">
        <v>98</v>
      </c>
      <c r="C53" s="1"/>
      <c r="D53" s="1"/>
      <c r="E53" s="28"/>
      <c r="F53" s="1"/>
      <c r="G53" s="29">
        <f>G17+G36+G43</f>
        <v>34743620.75</v>
      </c>
    </row>
    <row r="54" spans="1:14" ht="20.25" customHeight="1" x14ac:dyDescent="0.25">
      <c r="A54" s="112" t="s">
        <v>83</v>
      </c>
      <c r="B54" s="113"/>
      <c r="C54" s="113"/>
      <c r="D54" s="113"/>
      <c r="E54" s="113"/>
      <c r="F54" s="113"/>
      <c r="G54" s="114"/>
    </row>
    <row r="55" spans="1:14" x14ac:dyDescent="0.25">
      <c r="A55" s="52" t="s">
        <v>7</v>
      </c>
      <c r="B55" s="38" t="s">
        <v>84</v>
      </c>
      <c r="C55" s="2" t="s">
        <v>8</v>
      </c>
      <c r="D55" s="7"/>
      <c r="E55" s="8"/>
      <c r="F55" s="8"/>
      <c r="G55" s="29">
        <f>+G56+G78+G83+G68+G73</f>
        <v>15505395.83</v>
      </c>
    </row>
    <row r="56" spans="1:14" ht="40.5" x14ac:dyDescent="0.25">
      <c r="A56" s="20" t="s">
        <v>226</v>
      </c>
      <c r="B56" s="38" t="s">
        <v>84</v>
      </c>
      <c r="C56" s="3" t="s">
        <v>8</v>
      </c>
      <c r="D56" s="3" t="s">
        <v>15</v>
      </c>
      <c r="E56" s="3"/>
      <c r="F56" s="3"/>
      <c r="G56" s="30">
        <f>G57</f>
        <v>328574</v>
      </c>
    </row>
    <row r="57" spans="1:14" ht="25.5" x14ac:dyDescent="0.25">
      <c r="A57" s="15" t="s">
        <v>223</v>
      </c>
      <c r="B57" s="47" t="s">
        <v>84</v>
      </c>
      <c r="C57" s="4" t="s">
        <v>8</v>
      </c>
      <c r="D57" s="4" t="s">
        <v>15</v>
      </c>
      <c r="E57" s="1" t="s">
        <v>51</v>
      </c>
      <c r="F57" s="4"/>
      <c r="G57" s="32">
        <f>G58+G64</f>
        <v>328574</v>
      </c>
    </row>
    <row r="58" spans="1:14" ht="38.25" x14ac:dyDescent="0.25">
      <c r="A58" s="49" t="s">
        <v>87</v>
      </c>
      <c r="B58" s="47" t="s">
        <v>84</v>
      </c>
      <c r="C58" s="4" t="s">
        <v>8</v>
      </c>
      <c r="D58" s="4" t="s">
        <v>15</v>
      </c>
      <c r="E58" s="1" t="s">
        <v>50</v>
      </c>
      <c r="F58" s="4"/>
      <c r="G58" s="32">
        <f>G59</f>
        <v>313574</v>
      </c>
    </row>
    <row r="59" spans="1:14" ht="51" x14ac:dyDescent="0.25">
      <c r="A59" s="49" t="s">
        <v>89</v>
      </c>
      <c r="B59" s="47" t="s">
        <v>84</v>
      </c>
      <c r="C59" s="4" t="s">
        <v>8</v>
      </c>
      <c r="D59" s="4" t="s">
        <v>15</v>
      </c>
      <c r="E59" s="1" t="s">
        <v>57</v>
      </c>
      <c r="F59" s="4"/>
      <c r="G59" s="32">
        <f>G60+G62</f>
        <v>313574</v>
      </c>
    </row>
    <row r="60" spans="1:14" ht="25.5" x14ac:dyDescent="0.25">
      <c r="A60" s="15" t="s">
        <v>189</v>
      </c>
      <c r="B60" s="47" t="s">
        <v>84</v>
      </c>
      <c r="C60" s="4" t="s">
        <v>8</v>
      </c>
      <c r="D60" s="4" t="s">
        <v>15</v>
      </c>
      <c r="E60" s="1" t="s">
        <v>228</v>
      </c>
      <c r="F60" s="1"/>
      <c r="G60" s="32">
        <f>G61</f>
        <v>13574</v>
      </c>
    </row>
    <row r="61" spans="1:14" ht="25.5" x14ac:dyDescent="0.25">
      <c r="A61" s="19" t="s">
        <v>18</v>
      </c>
      <c r="B61" s="47" t="s">
        <v>84</v>
      </c>
      <c r="C61" s="4" t="s">
        <v>8</v>
      </c>
      <c r="D61" s="4" t="s">
        <v>15</v>
      </c>
      <c r="E61" s="1" t="s">
        <v>228</v>
      </c>
      <c r="F61" s="1" t="s">
        <v>19</v>
      </c>
      <c r="G61" s="32">
        <v>13574</v>
      </c>
    </row>
    <row r="62" spans="1:14" ht="51" x14ac:dyDescent="0.25">
      <c r="A62" s="21" t="s">
        <v>156</v>
      </c>
      <c r="B62" s="47" t="s">
        <v>84</v>
      </c>
      <c r="C62" s="4" t="s">
        <v>8</v>
      </c>
      <c r="D62" s="4" t="s">
        <v>15</v>
      </c>
      <c r="E62" s="1" t="s">
        <v>190</v>
      </c>
      <c r="F62" s="1"/>
      <c r="G62" s="31">
        <f>G63</f>
        <v>300000</v>
      </c>
    </row>
    <row r="63" spans="1:14" ht="51" x14ac:dyDescent="0.25">
      <c r="A63" s="15" t="s">
        <v>17</v>
      </c>
      <c r="B63" s="47" t="s">
        <v>84</v>
      </c>
      <c r="C63" s="4" t="s">
        <v>8</v>
      </c>
      <c r="D63" s="4" t="s">
        <v>15</v>
      </c>
      <c r="E63" s="1" t="s">
        <v>190</v>
      </c>
      <c r="F63" s="1" t="s">
        <v>14</v>
      </c>
      <c r="G63" s="31">
        <v>300000</v>
      </c>
    </row>
    <row r="64" spans="1:14" x14ac:dyDescent="0.25">
      <c r="A64" s="19" t="s">
        <v>185</v>
      </c>
      <c r="B64" s="47" t="s">
        <v>84</v>
      </c>
      <c r="C64" s="4" t="s">
        <v>8</v>
      </c>
      <c r="D64" s="4" t="s">
        <v>15</v>
      </c>
      <c r="E64" s="1" t="s">
        <v>187</v>
      </c>
      <c r="F64" s="1"/>
      <c r="G64" s="31">
        <f>G65</f>
        <v>15000</v>
      </c>
    </row>
    <row r="65" spans="1:7" ht="26.25" x14ac:dyDescent="0.25">
      <c r="A65" s="79" t="s">
        <v>186</v>
      </c>
      <c r="B65" s="47" t="s">
        <v>84</v>
      </c>
      <c r="C65" s="4" t="s">
        <v>8</v>
      </c>
      <c r="D65" s="4" t="s">
        <v>15</v>
      </c>
      <c r="E65" s="1" t="s">
        <v>191</v>
      </c>
      <c r="F65" s="1"/>
      <c r="G65" s="31">
        <f>G66</f>
        <v>15000</v>
      </c>
    </row>
    <row r="66" spans="1:7" ht="25.5" x14ac:dyDescent="0.25">
      <c r="A66" s="15" t="s">
        <v>189</v>
      </c>
      <c r="B66" s="47" t="s">
        <v>84</v>
      </c>
      <c r="C66" s="4" t="s">
        <v>8</v>
      </c>
      <c r="D66" s="4" t="s">
        <v>15</v>
      </c>
      <c r="E66" s="1" t="s">
        <v>191</v>
      </c>
      <c r="F66" s="1"/>
      <c r="G66" s="31">
        <f>G67</f>
        <v>15000</v>
      </c>
    </row>
    <row r="67" spans="1:7" ht="25.5" x14ac:dyDescent="0.25">
      <c r="A67" s="19" t="s">
        <v>18</v>
      </c>
      <c r="B67" s="47" t="s">
        <v>84</v>
      </c>
      <c r="C67" s="4" t="s">
        <v>8</v>
      </c>
      <c r="D67" s="4" t="s">
        <v>15</v>
      </c>
      <c r="E67" s="1" t="s">
        <v>191</v>
      </c>
      <c r="F67" s="1" t="s">
        <v>19</v>
      </c>
      <c r="G67" s="31">
        <v>15000</v>
      </c>
    </row>
    <row r="68" spans="1:7" ht="40.5" x14ac:dyDescent="0.25">
      <c r="A68" s="16" t="s">
        <v>60</v>
      </c>
      <c r="B68" s="39" t="s">
        <v>84</v>
      </c>
      <c r="C68" s="26" t="s">
        <v>8</v>
      </c>
      <c r="D68" s="3" t="s">
        <v>61</v>
      </c>
      <c r="E68" s="1"/>
      <c r="F68" s="1"/>
      <c r="G68" s="40">
        <f>G69</f>
        <v>91825.09</v>
      </c>
    </row>
    <row r="69" spans="1:7" x14ac:dyDescent="0.25">
      <c r="A69" s="54" t="s">
        <v>11</v>
      </c>
      <c r="B69" s="47" t="s">
        <v>84</v>
      </c>
      <c r="C69" s="1" t="s">
        <v>8</v>
      </c>
      <c r="D69" s="1" t="s">
        <v>61</v>
      </c>
      <c r="E69" s="1" t="s">
        <v>52</v>
      </c>
      <c r="F69" s="1"/>
      <c r="G69" s="32">
        <f>G70</f>
        <v>91825.09</v>
      </c>
    </row>
    <row r="70" spans="1:7" x14ac:dyDescent="0.25">
      <c r="A70" s="15" t="s">
        <v>24</v>
      </c>
      <c r="B70" s="47" t="s">
        <v>84</v>
      </c>
      <c r="C70" s="1" t="s">
        <v>8</v>
      </c>
      <c r="D70" s="1" t="s">
        <v>61</v>
      </c>
      <c r="E70" s="1" t="s">
        <v>53</v>
      </c>
      <c r="F70" s="1"/>
      <c r="G70" s="32">
        <f>G71</f>
        <v>91825.09</v>
      </c>
    </row>
    <row r="71" spans="1:7" ht="51" x14ac:dyDescent="0.25">
      <c r="A71" s="15" t="s">
        <v>62</v>
      </c>
      <c r="B71" s="47" t="s">
        <v>84</v>
      </c>
      <c r="C71" s="1" t="s">
        <v>8</v>
      </c>
      <c r="D71" s="1" t="s">
        <v>61</v>
      </c>
      <c r="E71" s="1" t="s">
        <v>64</v>
      </c>
      <c r="F71" s="1"/>
      <c r="G71" s="32">
        <f>G72</f>
        <v>91825.09</v>
      </c>
    </row>
    <row r="72" spans="1:7" x14ac:dyDescent="0.25">
      <c r="A72" s="15" t="s">
        <v>63</v>
      </c>
      <c r="B72" s="47" t="s">
        <v>84</v>
      </c>
      <c r="C72" s="1" t="s">
        <v>8</v>
      </c>
      <c r="D72" s="1" t="s">
        <v>61</v>
      </c>
      <c r="E72" s="1" t="s">
        <v>64</v>
      </c>
      <c r="F72" s="1" t="s">
        <v>31</v>
      </c>
      <c r="G72" s="32">
        <v>91825.09</v>
      </c>
    </row>
    <row r="73" spans="1:7" x14ac:dyDescent="0.25">
      <c r="A73" s="94" t="s">
        <v>196</v>
      </c>
      <c r="B73" s="47" t="s">
        <v>84</v>
      </c>
      <c r="C73" s="97" t="s">
        <v>8</v>
      </c>
      <c r="D73" s="98" t="s">
        <v>199</v>
      </c>
      <c r="E73" s="99"/>
      <c r="F73" s="99"/>
      <c r="G73" s="100">
        <f>G74</f>
        <v>1339900</v>
      </c>
    </row>
    <row r="74" spans="1:7" x14ac:dyDescent="0.25">
      <c r="A74" s="95" t="s">
        <v>11</v>
      </c>
      <c r="B74" s="47" t="s">
        <v>84</v>
      </c>
      <c r="C74" s="101" t="s">
        <v>8</v>
      </c>
      <c r="D74" s="102" t="s">
        <v>199</v>
      </c>
      <c r="E74" s="1" t="s">
        <v>52</v>
      </c>
      <c r="F74" s="50"/>
      <c r="G74" s="103">
        <f>G75</f>
        <v>1339900</v>
      </c>
    </row>
    <row r="75" spans="1:7" ht="25.5" x14ac:dyDescent="0.25">
      <c r="A75" s="15" t="s">
        <v>197</v>
      </c>
      <c r="B75" s="47" t="s">
        <v>84</v>
      </c>
      <c r="C75" s="101" t="s">
        <v>8</v>
      </c>
      <c r="D75" s="102" t="s">
        <v>199</v>
      </c>
      <c r="E75" s="1" t="s">
        <v>200</v>
      </c>
      <c r="F75" s="50"/>
      <c r="G75" s="103">
        <f>G76</f>
        <v>1339900</v>
      </c>
    </row>
    <row r="76" spans="1:7" ht="38.25" x14ac:dyDescent="0.25">
      <c r="A76" s="96" t="s">
        <v>198</v>
      </c>
      <c r="B76" s="47" t="s">
        <v>84</v>
      </c>
      <c r="C76" s="101" t="s">
        <v>8</v>
      </c>
      <c r="D76" s="102" t="s">
        <v>199</v>
      </c>
      <c r="E76" s="1" t="s">
        <v>201</v>
      </c>
      <c r="F76" s="50"/>
      <c r="G76" s="103">
        <f>G77</f>
        <v>1339900</v>
      </c>
    </row>
    <row r="77" spans="1:7" x14ac:dyDescent="0.25">
      <c r="A77" s="15" t="s">
        <v>20</v>
      </c>
      <c r="B77" s="47" t="s">
        <v>84</v>
      </c>
      <c r="C77" s="101" t="s">
        <v>8</v>
      </c>
      <c r="D77" s="102" t="s">
        <v>199</v>
      </c>
      <c r="E77" s="1" t="s">
        <v>201</v>
      </c>
      <c r="F77" s="50" t="s">
        <v>21</v>
      </c>
      <c r="G77" s="31">
        <v>1339900</v>
      </c>
    </row>
    <row r="78" spans="1:7" x14ac:dyDescent="0.25">
      <c r="A78" s="55" t="s">
        <v>22</v>
      </c>
      <c r="B78" s="39" t="s">
        <v>84</v>
      </c>
      <c r="C78" s="3" t="s">
        <v>8</v>
      </c>
      <c r="D78" s="3" t="s">
        <v>23</v>
      </c>
      <c r="E78" s="3"/>
      <c r="F78" s="3"/>
      <c r="G78" s="30">
        <f>G79</f>
        <v>50000</v>
      </c>
    </row>
    <row r="79" spans="1:7" x14ac:dyDescent="0.25">
      <c r="A79" s="54" t="s">
        <v>11</v>
      </c>
      <c r="B79" s="47" t="s">
        <v>84</v>
      </c>
      <c r="C79" s="1" t="s">
        <v>8</v>
      </c>
      <c r="D79" s="1" t="s">
        <v>23</v>
      </c>
      <c r="E79" s="1" t="s">
        <v>52</v>
      </c>
      <c r="F79" s="1"/>
      <c r="G79" s="31">
        <f>G80</f>
        <v>50000</v>
      </c>
    </row>
    <row r="80" spans="1:7" x14ac:dyDescent="0.25">
      <c r="A80" s="54" t="s">
        <v>24</v>
      </c>
      <c r="B80" s="47" t="s">
        <v>84</v>
      </c>
      <c r="C80" s="1" t="s">
        <v>8</v>
      </c>
      <c r="D80" s="1" t="s">
        <v>23</v>
      </c>
      <c r="E80" s="1" t="s">
        <v>53</v>
      </c>
      <c r="F80" s="1"/>
      <c r="G80" s="31">
        <f>G81</f>
        <v>50000</v>
      </c>
    </row>
    <row r="81" spans="1:7" x14ac:dyDescent="0.25">
      <c r="A81" s="54" t="s">
        <v>25</v>
      </c>
      <c r="B81" s="47" t="s">
        <v>84</v>
      </c>
      <c r="C81" s="1" t="s">
        <v>8</v>
      </c>
      <c r="D81" s="1" t="s">
        <v>23</v>
      </c>
      <c r="E81" s="1" t="s">
        <v>54</v>
      </c>
      <c r="F81" s="1"/>
      <c r="G81" s="31">
        <f>G82</f>
        <v>50000</v>
      </c>
    </row>
    <row r="82" spans="1:7" x14ac:dyDescent="0.25">
      <c r="A82" s="15" t="s">
        <v>20</v>
      </c>
      <c r="B82" s="47" t="s">
        <v>84</v>
      </c>
      <c r="C82" s="1" t="s">
        <v>8</v>
      </c>
      <c r="D82" s="1" t="s">
        <v>23</v>
      </c>
      <c r="E82" s="1" t="s">
        <v>54</v>
      </c>
      <c r="F82" s="1" t="s">
        <v>21</v>
      </c>
      <c r="G82" s="31">
        <v>50000</v>
      </c>
    </row>
    <row r="83" spans="1:7" x14ac:dyDescent="0.25">
      <c r="A83" s="56" t="s">
        <v>26</v>
      </c>
      <c r="B83" s="39" t="s">
        <v>84</v>
      </c>
      <c r="C83" s="3" t="s">
        <v>8</v>
      </c>
      <c r="D83" s="3" t="s">
        <v>27</v>
      </c>
      <c r="E83" s="3"/>
      <c r="F83" s="3"/>
      <c r="G83" s="30">
        <f>G84+G97+G104</f>
        <v>13695096.74</v>
      </c>
    </row>
    <row r="84" spans="1:7" ht="25.5" x14ac:dyDescent="0.25">
      <c r="A84" s="15" t="s">
        <v>223</v>
      </c>
      <c r="B84" s="47" t="s">
        <v>84</v>
      </c>
      <c r="C84" s="1" t="s">
        <v>8</v>
      </c>
      <c r="D84" s="1" t="s">
        <v>27</v>
      </c>
      <c r="E84" s="1" t="s">
        <v>51</v>
      </c>
      <c r="F84" s="1"/>
      <c r="G84" s="31">
        <f>G85+G89</f>
        <v>1960857</v>
      </c>
    </row>
    <row r="85" spans="1:7" ht="38.25" x14ac:dyDescent="0.25">
      <c r="A85" s="53" t="s">
        <v>87</v>
      </c>
      <c r="B85" s="47" t="s">
        <v>84</v>
      </c>
      <c r="C85" s="1" t="s">
        <v>8</v>
      </c>
      <c r="D85" s="1" t="s">
        <v>27</v>
      </c>
      <c r="E85" s="1" t="s">
        <v>50</v>
      </c>
      <c r="F85" s="1"/>
      <c r="G85" s="31">
        <f>G87</f>
        <v>4000</v>
      </c>
    </row>
    <row r="86" spans="1:7" ht="38.25" x14ac:dyDescent="0.25">
      <c r="A86" s="23" t="s">
        <v>67</v>
      </c>
      <c r="B86" s="47" t="s">
        <v>84</v>
      </c>
      <c r="C86" s="1" t="s">
        <v>8</v>
      </c>
      <c r="D86" s="1" t="s">
        <v>27</v>
      </c>
      <c r="E86" s="1" t="s">
        <v>58</v>
      </c>
      <c r="F86" s="1"/>
      <c r="G86" s="31">
        <f>G87</f>
        <v>4000</v>
      </c>
    </row>
    <row r="87" spans="1:7" ht="96.75" customHeight="1" x14ac:dyDescent="0.25">
      <c r="A87" s="15" t="s">
        <v>243</v>
      </c>
      <c r="B87" s="47" t="s">
        <v>84</v>
      </c>
      <c r="C87" s="1" t="s">
        <v>8</v>
      </c>
      <c r="D87" s="1" t="s">
        <v>27</v>
      </c>
      <c r="E87" s="1" t="s">
        <v>68</v>
      </c>
      <c r="F87" s="1"/>
      <c r="G87" s="31">
        <f>G88</f>
        <v>4000</v>
      </c>
    </row>
    <row r="88" spans="1:7" ht="25.5" x14ac:dyDescent="0.25">
      <c r="A88" s="54" t="s">
        <v>18</v>
      </c>
      <c r="B88" s="47" t="s">
        <v>84</v>
      </c>
      <c r="C88" s="1" t="s">
        <v>8</v>
      </c>
      <c r="D88" s="1" t="s">
        <v>27</v>
      </c>
      <c r="E88" s="1" t="s">
        <v>68</v>
      </c>
      <c r="F88" s="1" t="s">
        <v>19</v>
      </c>
      <c r="G88" s="31">
        <v>4000</v>
      </c>
    </row>
    <row r="89" spans="1:7" ht="25.5" x14ac:dyDescent="0.25">
      <c r="A89" s="53" t="s">
        <v>143</v>
      </c>
      <c r="B89" s="47" t="s">
        <v>84</v>
      </c>
      <c r="C89" s="4" t="s">
        <v>8</v>
      </c>
      <c r="D89" s="1" t="s">
        <v>27</v>
      </c>
      <c r="E89" s="1" t="s">
        <v>146</v>
      </c>
      <c r="F89" s="4"/>
      <c r="G89" s="32">
        <f>G90</f>
        <v>1956857</v>
      </c>
    </row>
    <row r="90" spans="1:7" ht="51" x14ac:dyDescent="0.25">
      <c r="A90" s="53" t="s">
        <v>144</v>
      </c>
      <c r="B90" s="47" t="s">
        <v>84</v>
      </c>
      <c r="C90" s="4" t="s">
        <v>8</v>
      </c>
      <c r="D90" s="1" t="s">
        <v>27</v>
      </c>
      <c r="E90" s="1" t="s">
        <v>147</v>
      </c>
      <c r="F90" s="4"/>
      <c r="G90" s="32">
        <f>G91+G95</f>
        <v>1956857</v>
      </c>
    </row>
    <row r="91" spans="1:7" ht="51" x14ac:dyDescent="0.25">
      <c r="A91" s="15" t="s">
        <v>145</v>
      </c>
      <c r="B91" s="47" t="s">
        <v>84</v>
      </c>
      <c r="C91" s="4" t="s">
        <v>8</v>
      </c>
      <c r="D91" s="1" t="s">
        <v>27</v>
      </c>
      <c r="E91" s="1" t="s">
        <v>148</v>
      </c>
      <c r="F91" s="4"/>
      <c r="G91" s="32">
        <f>G92+G93+G94</f>
        <v>1916857</v>
      </c>
    </row>
    <row r="92" spans="1:7" ht="51" x14ac:dyDescent="0.25">
      <c r="A92" s="15" t="s">
        <v>17</v>
      </c>
      <c r="B92" s="47" t="s">
        <v>84</v>
      </c>
      <c r="C92" s="4" t="s">
        <v>8</v>
      </c>
      <c r="D92" s="1" t="s">
        <v>27</v>
      </c>
      <c r="E92" s="1" t="s">
        <v>148</v>
      </c>
      <c r="F92" s="1" t="s">
        <v>14</v>
      </c>
      <c r="G92" s="32">
        <v>1895857</v>
      </c>
    </row>
    <row r="93" spans="1:7" ht="25.5" x14ac:dyDescent="0.25">
      <c r="A93" s="19" t="s">
        <v>18</v>
      </c>
      <c r="B93" s="47" t="s">
        <v>84</v>
      </c>
      <c r="C93" s="4" t="s">
        <v>8</v>
      </c>
      <c r="D93" s="1" t="s">
        <v>27</v>
      </c>
      <c r="E93" s="1" t="s">
        <v>148</v>
      </c>
      <c r="F93" s="1" t="s">
        <v>19</v>
      </c>
      <c r="G93" s="32">
        <v>20000</v>
      </c>
    </row>
    <row r="94" spans="1:7" x14ac:dyDescent="0.25">
      <c r="A94" s="15" t="s">
        <v>20</v>
      </c>
      <c r="B94" s="47" t="s">
        <v>84</v>
      </c>
      <c r="C94" s="4" t="s">
        <v>8</v>
      </c>
      <c r="D94" s="1" t="s">
        <v>27</v>
      </c>
      <c r="E94" s="1" t="s">
        <v>148</v>
      </c>
      <c r="F94" s="1" t="s">
        <v>21</v>
      </c>
      <c r="G94" s="32">
        <v>1000</v>
      </c>
    </row>
    <row r="95" spans="1:7" ht="51" x14ac:dyDescent="0.25">
      <c r="A95" s="21" t="s">
        <v>156</v>
      </c>
      <c r="B95" s="47" t="s">
        <v>84</v>
      </c>
      <c r="C95" s="4" t="s">
        <v>8</v>
      </c>
      <c r="D95" s="1" t="s">
        <v>27</v>
      </c>
      <c r="E95" s="1" t="s">
        <v>188</v>
      </c>
      <c r="F95" s="1"/>
      <c r="G95" s="31">
        <f>G96</f>
        <v>40000</v>
      </c>
    </row>
    <row r="96" spans="1:7" ht="51" x14ac:dyDescent="0.25">
      <c r="A96" s="15" t="s">
        <v>17</v>
      </c>
      <c r="B96" s="47" t="s">
        <v>84</v>
      </c>
      <c r="C96" s="4" t="s">
        <v>8</v>
      </c>
      <c r="D96" s="1" t="s">
        <v>27</v>
      </c>
      <c r="E96" s="1" t="s">
        <v>188</v>
      </c>
      <c r="F96" s="1" t="s">
        <v>14</v>
      </c>
      <c r="G96" s="31">
        <v>40000</v>
      </c>
    </row>
    <row r="97" spans="1:7" ht="38.25" x14ac:dyDescent="0.25">
      <c r="A97" s="19" t="s">
        <v>225</v>
      </c>
      <c r="B97" s="47" t="s">
        <v>84</v>
      </c>
      <c r="C97" s="4" t="s">
        <v>8</v>
      </c>
      <c r="D97" s="1" t="s">
        <v>27</v>
      </c>
      <c r="E97" s="1" t="s">
        <v>55</v>
      </c>
      <c r="F97" s="1"/>
      <c r="G97" s="31">
        <f>G98+G101</f>
        <v>1236540</v>
      </c>
    </row>
    <row r="98" spans="1:7" ht="38.25" x14ac:dyDescent="0.25">
      <c r="A98" s="63" t="s">
        <v>175</v>
      </c>
      <c r="B98" s="47" t="s">
        <v>84</v>
      </c>
      <c r="C98" s="4" t="s">
        <v>8</v>
      </c>
      <c r="D98" s="1" t="s">
        <v>27</v>
      </c>
      <c r="E98" s="1" t="s">
        <v>177</v>
      </c>
      <c r="F98" s="1"/>
      <c r="G98" s="31">
        <f>G99</f>
        <v>10000</v>
      </c>
    </row>
    <row r="99" spans="1:7" ht="51" x14ac:dyDescent="0.25">
      <c r="A99" s="19" t="s">
        <v>176</v>
      </c>
      <c r="B99" s="47" t="s">
        <v>84</v>
      </c>
      <c r="C99" s="4" t="s">
        <v>8</v>
      </c>
      <c r="D99" s="1" t="s">
        <v>27</v>
      </c>
      <c r="E99" s="1" t="s">
        <v>178</v>
      </c>
      <c r="F99" s="1"/>
      <c r="G99" s="31">
        <f>G100</f>
        <v>10000</v>
      </c>
    </row>
    <row r="100" spans="1:7" ht="25.5" x14ac:dyDescent="0.25">
      <c r="A100" s="19" t="s">
        <v>18</v>
      </c>
      <c r="B100" s="47" t="s">
        <v>84</v>
      </c>
      <c r="C100" s="4" t="s">
        <v>8</v>
      </c>
      <c r="D100" s="1" t="s">
        <v>27</v>
      </c>
      <c r="E100" s="1" t="s">
        <v>178</v>
      </c>
      <c r="F100" s="1" t="s">
        <v>19</v>
      </c>
      <c r="G100" s="31">
        <v>10000</v>
      </c>
    </row>
    <row r="101" spans="1:7" ht="38.25" x14ac:dyDescent="0.25">
      <c r="A101" s="63" t="s">
        <v>105</v>
      </c>
      <c r="B101" s="47" t="s">
        <v>84</v>
      </c>
      <c r="C101" s="4" t="s">
        <v>8</v>
      </c>
      <c r="D101" s="1" t="s">
        <v>27</v>
      </c>
      <c r="E101" s="1" t="s">
        <v>107</v>
      </c>
      <c r="F101" s="1"/>
      <c r="G101" s="31">
        <f>G102</f>
        <v>1226540</v>
      </c>
    </row>
    <row r="102" spans="1:7" ht="38.25" x14ac:dyDescent="0.25">
      <c r="A102" s="19" t="s">
        <v>106</v>
      </c>
      <c r="B102" s="47" t="s">
        <v>84</v>
      </c>
      <c r="C102" s="4" t="s">
        <v>8</v>
      </c>
      <c r="D102" s="1" t="s">
        <v>27</v>
      </c>
      <c r="E102" s="1" t="s">
        <v>108</v>
      </c>
      <c r="F102" s="1"/>
      <c r="G102" s="31">
        <f>G103</f>
        <v>1226540</v>
      </c>
    </row>
    <row r="103" spans="1:7" ht="25.5" x14ac:dyDescent="0.25">
      <c r="A103" s="19" t="s">
        <v>18</v>
      </c>
      <c r="B103" s="47" t="s">
        <v>84</v>
      </c>
      <c r="C103" s="4" t="s">
        <v>8</v>
      </c>
      <c r="D103" s="1" t="s">
        <v>27</v>
      </c>
      <c r="E103" s="1" t="s">
        <v>108</v>
      </c>
      <c r="F103" s="1" t="s">
        <v>19</v>
      </c>
      <c r="G103" s="31">
        <v>1226540</v>
      </c>
    </row>
    <row r="104" spans="1:7" ht="25.5" x14ac:dyDescent="0.25">
      <c r="A104" s="19" t="s">
        <v>224</v>
      </c>
      <c r="B104" s="47" t="s">
        <v>84</v>
      </c>
      <c r="C104" s="4" t="s">
        <v>8</v>
      </c>
      <c r="D104" s="1" t="s">
        <v>27</v>
      </c>
      <c r="E104" s="1" t="s">
        <v>79</v>
      </c>
      <c r="F104" s="1"/>
      <c r="G104" s="31">
        <f>G105+G109+G112+G115</f>
        <v>10497699.74</v>
      </c>
    </row>
    <row r="105" spans="1:7" ht="25.5" x14ac:dyDescent="0.25">
      <c r="A105" s="23" t="s">
        <v>90</v>
      </c>
      <c r="B105" s="47" t="s">
        <v>84</v>
      </c>
      <c r="C105" s="4" t="s">
        <v>8</v>
      </c>
      <c r="D105" s="1" t="s">
        <v>27</v>
      </c>
      <c r="E105" s="1" t="s">
        <v>149</v>
      </c>
      <c r="F105" s="1"/>
      <c r="G105" s="31">
        <f>G106</f>
        <v>2774100</v>
      </c>
    </row>
    <row r="106" spans="1:7" ht="25.5" x14ac:dyDescent="0.25">
      <c r="A106" s="23" t="s">
        <v>91</v>
      </c>
      <c r="B106" s="47" t="s">
        <v>84</v>
      </c>
      <c r="C106" s="4" t="s">
        <v>8</v>
      </c>
      <c r="D106" s="1" t="s">
        <v>27</v>
      </c>
      <c r="E106" s="1" t="s">
        <v>150</v>
      </c>
      <c r="F106" s="1"/>
      <c r="G106" s="31">
        <f>G107+G108</f>
        <v>2774100</v>
      </c>
    </row>
    <row r="107" spans="1:7" ht="25.5" x14ac:dyDescent="0.25">
      <c r="A107" s="19" t="s">
        <v>18</v>
      </c>
      <c r="B107" s="47" t="s">
        <v>84</v>
      </c>
      <c r="C107" s="4" t="s">
        <v>8</v>
      </c>
      <c r="D107" s="1" t="s">
        <v>27</v>
      </c>
      <c r="E107" s="1" t="s">
        <v>150</v>
      </c>
      <c r="F107" s="1" t="s">
        <v>19</v>
      </c>
      <c r="G107" s="31">
        <v>2750000</v>
      </c>
    </row>
    <row r="108" spans="1:7" x14ac:dyDescent="0.25">
      <c r="A108" s="15" t="s">
        <v>20</v>
      </c>
      <c r="B108" s="47" t="s">
        <v>84</v>
      </c>
      <c r="C108" s="4" t="s">
        <v>8</v>
      </c>
      <c r="D108" s="1" t="s">
        <v>27</v>
      </c>
      <c r="E108" s="1" t="s">
        <v>150</v>
      </c>
      <c r="F108" s="1" t="s">
        <v>21</v>
      </c>
      <c r="G108" s="31">
        <v>24100</v>
      </c>
    </row>
    <row r="109" spans="1:7" ht="38.25" x14ac:dyDescent="0.25">
      <c r="A109" s="23" t="s">
        <v>85</v>
      </c>
      <c r="B109" s="47" t="s">
        <v>84</v>
      </c>
      <c r="C109" s="4" t="s">
        <v>8</v>
      </c>
      <c r="D109" s="1" t="s">
        <v>27</v>
      </c>
      <c r="E109" s="1" t="s">
        <v>151</v>
      </c>
      <c r="F109" s="1"/>
      <c r="G109" s="31">
        <f>G110</f>
        <v>4005256</v>
      </c>
    </row>
    <row r="110" spans="1:7" ht="25.5" x14ac:dyDescent="0.25">
      <c r="A110" s="23" t="s">
        <v>86</v>
      </c>
      <c r="B110" s="47" t="s">
        <v>84</v>
      </c>
      <c r="C110" s="4" t="s">
        <v>8</v>
      </c>
      <c r="D110" s="1" t="s">
        <v>27</v>
      </c>
      <c r="E110" s="1" t="s">
        <v>152</v>
      </c>
      <c r="F110" s="1"/>
      <c r="G110" s="31">
        <f>G111</f>
        <v>4005256</v>
      </c>
    </row>
    <row r="111" spans="1:7" ht="25.5" x14ac:dyDescent="0.25">
      <c r="A111" s="19" t="s">
        <v>18</v>
      </c>
      <c r="B111" s="47" t="s">
        <v>84</v>
      </c>
      <c r="C111" s="4" t="s">
        <v>8</v>
      </c>
      <c r="D111" s="1" t="s">
        <v>27</v>
      </c>
      <c r="E111" s="1" t="s">
        <v>152</v>
      </c>
      <c r="F111" s="1" t="s">
        <v>19</v>
      </c>
      <c r="G111" s="31">
        <v>4005256</v>
      </c>
    </row>
    <row r="112" spans="1:7" ht="25.5" x14ac:dyDescent="0.25">
      <c r="A112" s="23" t="s">
        <v>140</v>
      </c>
      <c r="B112" s="47" t="s">
        <v>84</v>
      </c>
      <c r="C112" s="4" t="s">
        <v>8</v>
      </c>
      <c r="D112" s="1" t="s">
        <v>27</v>
      </c>
      <c r="E112" s="1" t="s">
        <v>153</v>
      </c>
      <c r="F112" s="1"/>
      <c r="G112" s="31">
        <f>G113</f>
        <v>3678343.74</v>
      </c>
    </row>
    <row r="113" spans="1:7" ht="25.5" x14ac:dyDescent="0.25">
      <c r="A113" s="23" t="s">
        <v>138</v>
      </c>
      <c r="B113" s="47" t="s">
        <v>84</v>
      </c>
      <c r="C113" s="4" t="s">
        <v>8</v>
      </c>
      <c r="D113" s="1" t="s">
        <v>27</v>
      </c>
      <c r="E113" s="1" t="s">
        <v>154</v>
      </c>
      <c r="F113" s="1"/>
      <c r="G113" s="31">
        <f>G114</f>
        <v>3678343.74</v>
      </c>
    </row>
    <row r="114" spans="1:7" ht="25.5" x14ac:dyDescent="0.25">
      <c r="A114" s="19" t="s">
        <v>18</v>
      </c>
      <c r="B114" s="47" t="s">
        <v>84</v>
      </c>
      <c r="C114" s="4" t="s">
        <v>8</v>
      </c>
      <c r="D114" s="1" t="s">
        <v>27</v>
      </c>
      <c r="E114" s="1" t="s">
        <v>154</v>
      </c>
      <c r="F114" s="1" t="s">
        <v>19</v>
      </c>
      <c r="G114" s="31">
        <v>3678343.74</v>
      </c>
    </row>
    <row r="115" spans="1:7" ht="38.25" x14ac:dyDescent="0.25">
      <c r="A115" s="23" t="s">
        <v>244</v>
      </c>
      <c r="B115" s="47" t="s">
        <v>84</v>
      </c>
      <c r="C115" s="4" t="s">
        <v>8</v>
      </c>
      <c r="D115" s="1" t="s">
        <v>27</v>
      </c>
      <c r="E115" s="1" t="s">
        <v>246</v>
      </c>
      <c r="F115" s="1"/>
      <c r="G115" s="31">
        <f>G116</f>
        <v>40000</v>
      </c>
    </row>
    <row r="116" spans="1:7" ht="38.25" x14ac:dyDescent="0.25">
      <c r="A116" s="23" t="s">
        <v>245</v>
      </c>
      <c r="B116" s="47" t="s">
        <v>84</v>
      </c>
      <c r="C116" s="4" t="s">
        <v>8</v>
      </c>
      <c r="D116" s="1" t="s">
        <v>27</v>
      </c>
      <c r="E116" s="1" t="s">
        <v>247</v>
      </c>
      <c r="F116" s="1"/>
      <c r="G116" s="31">
        <f>G117</f>
        <v>40000</v>
      </c>
    </row>
    <row r="117" spans="1:7" ht="25.5" x14ac:dyDescent="0.25">
      <c r="A117" s="19" t="s">
        <v>18</v>
      </c>
      <c r="B117" s="47" t="s">
        <v>84</v>
      </c>
      <c r="C117" s="4" t="s">
        <v>8</v>
      </c>
      <c r="D117" s="1" t="s">
        <v>27</v>
      </c>
      <c r="E117" s="1" t="s">
        <v>247</v>
      </c>
      <c r="F117" s="1" t="s">
        <v>19</v>
      </c>
      <c r="G117" s="31">
        <v>40000</v>
      </c>
    </row>
    <row r="118" spans="1:7" ht="25.5" x14ac:dyDescent="0.25">
      <c r="A118" s="80" t="s">
        <v>180</v>
      </c>
      <c r="B118" s="38" t="s">
        <v>84</v>
      </c>
      <c r="C118" s="81" t="s">
        <v>30</v>
      </c>
      <c r="D118" s="60"/>
      <c r="E118" s="82"/>
      <c r="F118" s="83"/>
      <c r="G118" s="84">
        <f>G119</f>
        <v>100000</v>
      </c>
    </row>
    <row r="119" spans="1:7" ht="40.5" x14ac:dyDescent="0.25">
      <c r="A119" s="104" t="s">
        <v>202</v>
      </c>
      <c r="B119" s="39" t="s">
        <v>84</v>
      </c>
      <c r="C119" s="85" t="s">
        <v>30</v>
      </c>
      <c r="D119" s="85" t="s">
        <v>34</v>
      </c>
      <c r="E119" s="82"/>
      <c r="F119" s="83"/>
      <c r="G119" s="86">
        <f>G120</f>
        <v>100000</v>
      </c>
    </row>
    <row r="120" spans="1:7" ht="38.25" x14ac:dyDescent="0.25">
      <c r="A120" s="49" t="s">
        <v>203</v>
      </c>
      <c r="B120" s="47" t="s">
        <v>84</v>
      </c>
      <c r="C120" s="87" t="s">
        <v>30</v>
      </c>
      <c r="D120" s="87" t="s">
        <v>34</v>
      </c>
      <c r="E120" s="82" t="s">
        <v>181</v>
      </c>
      <c r="F120" s="83"/>
      <c r="G120" s="88">
        <f>G121</f>
        <v>100000</v>
      </c>
    </row>
    <row r="121" spans="1:7" ht="39" x14ac:dyDescent="0.25">
      <c r="A121" s="105" t="s">
        <v>204</v>
      </c>
      <c r="B121" s="47" t="s">
        <v>84</v>
      </c>
      <c r="C121" s="60" t="s">
        <v>30</v>
      </c>
      <c r="D121" s="87" t="s">
        <v>34</v>
      </c>
      <c r="E121" s="50" t="s">
        <v>206</v>
      </c>
      <c r="F121" s="83"/>
      <c r="G121" s="89">
        <f>G122</f>
        <v>100000</v>
      </c>
    </row>
    <row r="122" spans="1:7" ht="51.75" x14ac:dyDescent="0.25">
      <c r="A122" s="106" t="s">
        <v>205</v>
      </c>
      <c r="B122" s="47" t="s">
        <v>84</v>
      </c>
      <c r="C122" s="60" t="s">
        <v>30</v>
      </c>
      <c r="D122" s="60" t="s">
        <v>34</v>
      </c>
      <c r="E122" s="50" t="s">
        <v>207</v>
      </c>
      <c r="F122" s="83"/>
      <c r="G122" s="89">
        <f>G123</f>
        <v>100000</v>
      </c>
    </row>
    <row r="123" spans="1:7" ht="25.5" x14ac:dyDescent="0.25">
      <c r="A123" s="19" t="s">
        <v>45</v>
      </c>
      <c r="B123" s="47" t="s">
        <v>84</v>
      </c>
      <c r="C123" s="87" t="s">
        <v>30</v>
      </c>
      <c r="D123" s="50" t="s">
        <v>34</v>
      </c>
      <c r="E123" s="50" t="s">
        <v>207</v>
      </c>
      <c r="F123" s="60" t="s">
        <v>19</v>
      </c>
      <c r="G123" s="89">
        <v>100000</v>
      </c>
    </row>
    <row r="124" spans="1:7" x14ac:dyDescent="0.25">
      <c r="A124" s="57" t="s">
        <v>32</v>
      </c>
      <c r="B124" s="38" t="s">
        <v>84</v>
      </c>
      <c r="C124" s="2" t="s">
        <v>15</v>
      </c>
      <c r="D124" s="2"/>
      <c r="E124" s="2"/>
      <c r="F124" s="2"/>
      <c r="G124" s="29">
        <f>G135+G130+G125</f>
        <v>2798893</v>
      </c>
    </row>
    <row r="125" spans="1:7" x14ac:dyDescent="0.25">
      <c r="A125" s="58" t="s">
        <v>46</v>
      </c>
      <c r="B125" s="39" t="s">
        <v>84</v>
      </c>
      <c r="C125" s="3" t="s">
        <v>15</v>
      </c>
      <c r="D125" s="3" t="s">
        <v>35</v>
      </c>
      <c r="E125" s="3"/>
      <c r="F125" s="3"/>
      <c r="G125" s="30">
        <f>G126</f>
        <v>802345</v>
      </c>
    </row>
    <row r="126" spans="1:7" ht="38.25" x14ac:dyDescent="0.25">
      <c r="A126" s="21" t="s">
        <v>208</v>
      </c>
      <c r="B126" s="47" t="s">
        <v>84</v>
      </c>
      <c r="C126" s="1" t="s">
        <v>15</v>
      </c>
      <c r="D126" s="1" t="s">
        <v>35</v>
      </c>
      <c r="E126" s="8" t="s">
        <v>75</v>
      </c>
      <c r="F126" s="1"/>
      <c r="G126" s="31">
        <f>G127</f>
        <v>802345</v>
      </c>
    </row>
    <row r="127" spans="1:7" ht="26.25" x14ac:dyDescent="0.25">
      <c r="A127" s="108" t="s">
        <v>137</v>
      </c>
      <c r="B127" s="47" t="s">
        <v>84</v>
      </c>
      <c r="C127" s="1" t="s">
        <v>15</v>
      </c>
      <c r="D127" s="1" t="s">
        <v>35</v>
      </c>
      <c r="E127" s="8" t="s">
        <v>80</v>
      </c>
      <c r="F127" s="1"/>
      <c r="G127" s="31">
        <f>G128</f>
        <v>802345</v>
      </c>
    </row>
    <row r="128" spans="1:7" ht="38.25" x14ac:dyDescent="0.25">
      <c r="A128" s="64" t="s">
        <v>248</v>
      </c>
      <c r="B128" s="47" t="s">
        <v>84</v>
      </c>
      <c r="C128" s="1" t="s">
        <v>15</v>
      </c>
      <c r="D128" s="1" t="s">
        <v>35</v>
      </c>
      <c r="E128" s="8" t="s">
        <v>81</v>
      </c>
      <c r="F128" s="1"/>
      <c r="G128" s="31">
        <f>G129</f>
        <v>802345</v>
      </c>
    </row>
    <row r="129" spans="1:7" ht="25.5" x14ac:dyDescent="0.25">
      <c r="A129" s="19" t="s">
        <v>18</v>
      </c>
      <c r="B129" s="47" t="s">
        <v>84</v>
      </c>
      <c r="C129" s="1" t="s">
        <v>15</v>
      </c>
      <c r="D129" s="1" t="s">
        <v>35</v>
      </c>
      <c r="E129" s="8" t="s">
        <v>81</v>
      </c>
      <c r="F129" s="10" t="s">
        <v>19</v>
      </c>
      <c r="G129" s="31">
        <f>30379+771966</f>
        <v>802345</v>
      </c>
    </row>
    <row r="130" spans="1:7" x14ac:dyDescent="0.25">
      <c r="A130" s="77" t="s">
        <v>160</v>
      </c>
      <c r="B130" s="39" t="s">
        <v>84</v>
      </c>
      <c r="C130" s="3" t="s">
        <v>15</v>
      </c>
      <c r="D130" s="3" t="s">
        <v>164</v>
      </c>
      <c r="E130" s="3"/>
      <c r="F130" s="3"/>
      <c r="G130" s="30">
        <f>G131</f>
        <v>1958000</v>
      </c>
    </row>
    <row r="131" spans="1:7" ht="25.5" x14ac:dyDescent="0.25">
      <c r="A131" s="78" t="s">
        <v>161</v>
      </c>
      <c r="B131" s="47" t="s">
        <v>84</v>
      </c>
      <c r="C131" s="1" t="s">
        <v>15</v>
      </c>
      <c r="D131" s="1" t="s">
        <v>164</v>
      </c>
      <c r="E131" s="1" t="s">
        <v>165</v>
      </c>
      <c r="F131" s="1"/>
      <c r="G131" s="31">
        <f>G132</f>
        <v>1958000</v>
      </c>
    </row>
    <row r="132" spans="1:7" ht="51" x14ac:dyDescent="0.25">
      <c r="A132" s="21" t="s">
        <v>162</v>
      </c>
      <c r="B132" s="47" t="s">
        <v>84</v>
      </c>
      <c r="C132" s="1" t="s">
        <v>15</v>
      </c>
      <c r="D132" s="1" t="s">
        <v>164</v>
      </c>
      <c r="E132" s="1" t="s">
        <v>166</v>
      </c>
      <c r="F132" s="1"/>
      <c r="G132" s="31">
        <f>G134</f>
        <v>1958000</v>
      </c>
    </row>
    <row r="133" spans="1:7" ht="76.5" x14ac:dyDescent="0.25">
      <c r="A133" s="23" t="s">
        <v>163</v>
      </c>
      <c r="B133" s="47" t="s">
        <v>84</v>
      </c>
      <c r="C133" s="1" t="s">
        <v>15</v>
      </c>
      <c r="D133" s="1" t="s">
        <v>164</v>
      </c>
      <c r="E133" s="1" t="s">
        <v>167</v>
      </c>
      <c r="F133" s="1"/>
      <c r="G133" s="31">
        <f>G134</f>
        <v>1958000</v>
      </c>
    </row>
    <row r="134" spans="1:7" ht="25.5" x14ac:dyDescent="0.25">
      <c r="A134" s="19" t="s">
        <v>18</v>
      </c>
      <c r="B134" s="47" t="s">
        <v>84</v>
      </c>
      <c r="C134" s="1" t="s">
        <v>15</v>
      </c>
      <c r="D134" s="1" t="s">
        <v>164</v>
      </c>
      <c r="E134" s="1" t="s">
        <v>167</v>
      </c>
      <c r="F134" s="1" t="s">
        <v>19</v>
      </c>
      <c r="G134" s="31">
        <v>1958000</v>
      </c>
    </row>
    <row r="135" spans="1:7" x14ac:dyDescent="0.25">
      <c r="A135" s="22" t="s">
        <v>33</v>
      </c>
      <c r="B135" s="39" t="s">
        <v>84</v>
      </c>
      <c r="C135" s="3" t="s">
        <v>15</v>
      </c>
      <c r="D135" s="3" t="s">
        <v>34</v>
      </c>
      <c r="E135" s="43"/>
      <c r="F135" s="43"/>
      <c r="G135" s="30">
        <f>G136</f>
        <v>38548</v>
      </c>
    </row>
    <row r="136" spans="1:7" ht="25.5" x14ac:dyDescent="0.25">
      <c r="A136" s="15" t="s">
        <v>223</v>
      </c>
      <c r="B136" s="47" t="s">
        <v>84</v>
      </c>
      <c r="C136" s="1" t="s">
        <v>15</v>
      </c>
      <c r="D136" s="1" t="s">
        <v>34</v>
      </c>
      <c r="E136" s="1" t="s">
        <v>51</v>
      </c>
      <c r="F136" s="1"/>
      <c r="G136" s="31">
        <f>G137</f>
        <v>38548</v>
      </c>
    </row>
    <row r="137" spans="1:7" ht="38.25" x14ac:dyDescent="0.25">
      <c r="A137" s="49" t="s">
        <v>87</v>
      </c>
      <c r="B137" s="47" t="s">
        <v>84</v>
      </c>
      <c r="C137" s="1" t="s">
        <v>15</v>
      </c>
      <c r="D137" s="1" t="s">
        <v>34</v>
      </c>
      <c r="E137" s="1" t="s">
        <v>50</v>
      </c>
      <c r="F137" s="1"/>
      <c r="G137" s="31">
        <f>G139+G141</f>
        <v>38548</v>
      </c>
    </row>
    <row r="138" spans="1:7" ht="25.5" x14ac:dyDescent="0.25">
      <c r="A138" s="49" t="s">
        <v>71</v>
      </c>
      <c r="B138" s="47" t="s">
        <v>84</v>
      </c>
      <c r="C138" s="1" t="s">
        <v>15</v>
      </c>
      <c r="D138" s="1" t="s">
        <v>34</v>
      </c>
      <c r="E138" s="1" t="s">
        <v>72</v>
      </c>
      <c r="F138" s="1"/>
      <c r="G138" s="31">
        <f>G139+G141</f>
        <v>38548</v>
      </c>
    </row>
    <row r="139" spans="1:7" ht="51" x14ac:dyDescent="0.25">
      <c r="A139" s="23" t="s">
        <v>249</v>
      </c>
      <c r="B139" s="47" t="s">
        <v>84</v>
      </c>
      <c r="C139" s="1" t="s">
        <v>15</v>
      </c>
      <c r="D139" s="1" t="s">
        <v>34</v>
      </c>
      <c r="E139" s="1" t="s">
        <v>73</v>
      </c>
      <c r="F139" s="1"/>
      <c r="G139" s="31">
        <f>G140</f>
        <v>36620.6</v>
      </c>
    </row>
    <row r="140" spans="1:7" ht="25.5" x14ac:dyDescent="0.25">
      <c r="A140" s="19" t="s">
        <v>45</v>
      </c>
      <c r="B140" s="47" t="s">
        <v>84</v>
      </c>
      <c r="C140" s="1" t="s">
        <v>15</v>
      </c>
      <c r="D140" s="1" t="s">
        <v>34</v>
      </c>
      <c r="E140" s="1" t="s">
        <v>73</v>
      </c>
      <c r="F140" s="1" t="s">
        <v>19</v>
      </c>
      <c r="G140" s="31">
        <v>36620.6</v>
      </c>
    </row>
    <row r="141" spans="1:7" ht="51" x14ac:dyDescent="0.25">
      <c r="A141" s="23" t="s">
        <v>250</v>
      </c>
      <c r="B141" s="47" t="s">
        <v>84</v>
      </c>
      <c r="C141" s="1" t="s">
        <v>15</v>
      </c>
      <c r="D141" s="1" t="s">
        <v>34</v>
      </c>
      <c r="E141" s="1" t="s">
        <v>74</v>
      </c>
      <c r="F141" s="1"/>
      <c r="G141" s="31">
        <f>G142</f>
        <v>1927.4</v>
      </c>
    </row>
    <row r="142" spans="1:7" ht="25.5" x14ac:dyDescent="0.25">
      <c r="A142" s="19" t="s">
        <v>18</v>
      </c>
      <c r="B142" s="47" t="s">
        <v>84</v>
      </c>
      <c r="C142" s="1" t="s">
        <v>15</v>
      </c>
      <c r="D142" s="1" t="s">
        <v>34</v>
      </c>
      <c r="E142" s="1" t="s">
        <v>74</v>
      </c>
      <c r="F142" s="1" t="s">
        <v>19</v>
      </c>
      <c r="G142" s="31">
        <v>1927.4</v>
      </c>
    </row>
    <row r="143" spans="1:7" x14ac:dyDescent="0.25">
      <c r="A143" s="52" t="s">
        <v>76</v>
      </c>
      <c r="B143" s="38" t="s">
        <v>84</v>
      </c>
      <c r="C143" s="37" t="s">
        <v>35</v>
      </c>
      <c r="D143" s="1"/>
      <c r="E143" s="1"/>
      <c r="F143" s="1"/>
      <c r="G143" s="29">
        <f>G144</f>
        <v>7205631.1399999997</v>
      </c>
    </row>
    <row r="144" spans="1:7" x14ac:dyDescent="0.25">
      <c r="A144" s="16" t="s">
        <v>77</v>
      </c>
      <c r="B144" s="39" t="s">
        <v>84</v>
      </c>
      <c r="C144" s="3" t="s">
        <v>35</v>
      </c>
      <c r="D144" s="3" t="s">
        <v>30</v>
      </c>
      <c r="E144" s="43"/>
      <c r="F144" s="43"/>
      <c r="G144" s="30">
        <f>G145+G166+G170</f>
        <v>7205631.1399999997</v>
      </c>
    </row>
    <row r="145" spans="1:7" ht="38.25" x14ac:dyDescent="0.25">
      <c r="A145" s="21" t="s">
        <v>208</v>
      </c>
      <c r="B145" s="47" t="s">
        <v>84</v>
      </c>
      <c r="C145" s="1" t="s">
        <v>35</v>
      </c>
      <c r="D145" s="1" t="s">
        <v>30</v>
      </c>
      <c r="E145" s="1" t="s">
        <v>75</v>
      </c>
      <c r="F145" s="43"/>
      <c r="G145" s="31">
        <f>G146+G149+G152+G155+G158+G163</f>
        <v>4714974.84</v>
      </c>
    </row>
    <row r="146" spans="1:7" x14ac:dyDescent="0.25">
      <c r="A146" s="21" t="s">
        <v>92</v>
      </c>
      <c r="B146" s="47" t="s">
        <v>84</v>
      </c>
      <c r="C146" s="1" t="s">
        <v>35</v>
      </c>
      <c r="D146" s="1" t="s">
        <v>30</v>
      </c>
      <c r="E146" s="1" t="s">
        <v>93</v>
      </c>
      <c r="F146" s="1"/>
      <c r="G146" s="31">
        <f>G147</f>
        <v>1200000</v>
      </c>
    </row>
    <row r="147" spans="1:7" ht="25.5" x14ac:dyDescent="0.25">
      <c r="A147" s="24" t="s">
        <v>139</v>
      </c>
      <c r="B147" s="47" t="s">
        <v>84</v>
      </c>
      <c r="C147" s="1" t="s">
        <v>35</v>
      </c>
      <c r="D147" s="1" t="s">
        <v>30</v>
      </c>
      <c r="E147" s="1" t="s">
        <v>94</v>
      </c>
      <c r="F147" s="1"/>
      <c r="G147" s="31">
        <f>G148</f>
        <v>1200000</v>
      </c>
    </row>
    <row r="148" spans="1:7" ht="25.5" x14ac:dyDescent="0.25">
      <c r="A148" s="19" t="s">
        <v>45</v>
      </c>
      <c r="B148" s="47" t="s">
        <v>84</v>
      </c>
      <c r="C148" s="1" t="s">
        <v>35</v>
      </c>
      <c r="D148" s="1" t="s">
        <v>30</v>
      </c>
      <c r="E148" s="1" t="s">
        <v>94</v>
      </c>
      <c r="F148" s="1" t="s">
        <v>19</v>
      </c>
      <c r="G148" s="31">
        <v>1200000</v>
      </c>
    </row>
    <row r="149" spans="1:7" ht="25.5" x14ac:dyDescent="0.25">
      <c r="A149" s="21" t="s">
        <v>193</v>
      </c>
      <c r="B149" s="47" t="s">
        <v>84</v>
      </c>
      <c r="C149" s="1" t="s">
        <v>35</v>
      </c>
      <c r="D149" s="1" t="s">
        <v>30</v>
      </c>
      <c r="E149" s="1" t="s">
        <v>192</v>
      </c>
      <c r="F149" s="1"/>
      <c r="G149" s="31">
        <f>G150</f>
        <v>115200</v>
      </c>
    </row>
    <row r="150" spans="1:7" x14ac:dyDescent="0.25">
      <c r="A150" s="15" t="s">
        <v>194</v>
      </c>
      <c r="B150" s="47" t="s">
        <v>84</v>
      </c>
      <c r="C150" s="1" t="s">
        <v>35</v>
      </c>
      <c r="D150" s="1" t="s">
        <v>30</v>
      </c>
      <c r="E150" s="1" t="s">
        <v>210</v>
      </c>
      <c r="F150" s="1"/>
      <c r="G150" s="31">
        <f>G151</f>
        <v>115200</v>
      </c>
    </row>
    <row r="151" spans="1:7" ht="25.5" x14ac:dyDescent="0.25">
      <c r="A151" s="19" t="s">
        <v>45</v>
      </c>
      <c r="B151" s="47" t="s">
        <v>84</v>
      </c>
      <c r="C151" s="1" t="s">
        <v>35</v>
      </c>
      <c r="D151" s="1" t="s">
        <v>30</v>
      </c>
      <c r="E151" s="1" t="s">
        <v>210</v>
      </c>
      <c r="F151" s="1" t="s">
        <v>19</v>
      </c>
      <c r="G151" s="31">
        <v>115200</v>
      </c>
    </row>
    <row r="152" spans="1:7" ht="38.25" x14ac:dyDescent="0.25">
      <c r="A152" s="21" t="s">
        <v>182</v>
      </c>
      <c r="B152" s="47" t="s">
        <v>84</v>
      </c>
      <c r="C152" s="1" t="s">
        <v>35</v>
      </c>
      <c r="D152" s="1" t="s">
        <v>30</v>
      </c>
      <c r="E152" s="1" t="s">
        <v>183</v>
      </c>
      <c r="F152" s="1"/>
      <c r="G152" s="31">
        <f>G153</f>
        <v>200000</v>
      </c>
    </row>
    <row r="153" spans="1:7" ht="38.25" x14ac:dyDescent="0.25">
      <c r="A153" s="15" t="s">
        <v>265</v>
      </c>
      <c r="B153" s="47" t="s">
        <v>84</v>
      </c>
      <c r="C153" s="1" t="s">
        <v>35</v>
      </c>
      <c r="D153" s="1" t="s">
        <v>30</v>
      </c>
      <c r="E153" s="1" t="s">
        <v>184</v>
      </c>
      <c r="F153" s="1"/>
      <c r="G153" s="31">
        <f>G154</f>
        <v>200000</v>
      </c>
    </row>
    <row r="154" spans="1:7" ht="26.25" customHeight="1" x14ac:dyDescent="0.25">
      <c r="A154" s="19" t="s">
        <v>45</v>
      </c>
      <c r="B154" s="47" t="s">
        <v>84</v>
      </c>
      <c r="C154" s="1" t="s">
        <v>35</v>
      </c>
      <c r="D154" s="1" t="s">
        <v>30</v>
      </c>
      <c r="E154" s="1" t="s">
        <v>184</v>
      </c>
      <c r="F154" s="1" t="s">
        <v>19</v>
      </c>
      <c r="G154" s="31">
        <f>173000+27000</f>
        <v>200000</v>
      </c>
    </row>
    <row r="155" spans="1:7" ht="51" x14ac:dyDescent="0.25">
      <c r="A155" s="21" t="s">
        <v>168</v>
      </c>
      <c r="B155" s="47" t="s">
        <v>84</v>
      </c>
      <c r="C155" s="1" t="s">
        <v>35</v>
      </c>
      <c r="D155" s="1" t="s">
        <v>30</v>
      </c>
      <c r="E155" s="1" t="s">
        <v>170</v>
      </c>
      <c r="F155" s="1"/>
      <c r="G155" s="31">
        <f>G156</f>
        <v>122000</v>
      </c>
    </row>
    <row r="156" spans="1:7" ht="51" x14ac:dyDescent="0.25">
      <c r="A156" s="23" t="s">
        <v>169</v>
      </c>
      <c r="B156" s="47" t="s">
        <v>84</v>
      </c>
      <c r="C156" s="1" t="s">
        <v>35</v>
      </c>
      <c r="D156" s="1" t="s">
        <v>30</v>
      </c>
      <c r="E156" s="1" t="s">
        <v>171</v>
      </c>
      <c r="F156" s="1"/>
      <c r="G156" s="31">
        <f>G157</f>
        <v>122000</v>
      </c>
    </row>
    <row r="157" spans="1:7" ht="25.5" x14ac:dyDescent="0.25">
      <c r="A157" s="19" t="s">
        <v>45</v>
      </c>
      <c r="B157" s="47" t="s">
        <v>84</v>
      </c>
      <c r="C157" s="1" t="s">
        <v>35</v>
      </c>
      <c r="D157" s="1" t="s">
        <v>30</v>
      </c>
      <c r="E157" s="1" t="s">
        <v>171</v>
      </c>
      <c r="F157" s="1" t="s">
        <v>19</v>
      </c>
      <c r="G157" s="31">
        <v>122000</v>
      </c>
    </row>
    <row r="158" spans="1:7" ht="38.25" x14ac:dyDescent="0.25">
      <c r="A158" s="19" t="s">
        <v>252</v>
      </c>
      <c r="B158" s="47" t="s">
        <v>84</v>
      </c>
      <c r="C158" s="1" t="s">
        <v>35</v>
      </c>
      <c r="D158" s="1" t="s">
        <v>30</v>
      </c>
      <c r="E158" s="1" t="s">
        <v>211</v>
      </c>
      <c r="F158" s="1"/>
      <c r="G158" s="31">
        <f>G159+G161</f>
        <v>2877774.84</v>
      </c>
    </row>
    <row r="159" spans="1:7" ht="63.75" x14ac:dyDescent="0.25">
      <c r="A159" s="19" t="s">
        <v>253</v>
      </c>
      <c r="B159" s="47" t="s">
        <v>84</v>
      </c>
      <c r="C159" s="1" t="s">
        <v>35</v>
      </c>
      <c r="D159" s="1" t="s">
        <v>30</v>
      </c>
      <c r="E159" s="1" t="s">
        <v>257</v>
      </c>
      <c r="F159" s="1"/>
      <c r="G159" s="31">
        <f>G160</f>
        <v>2157755.58</v>
      </c>
    </row>
    <row r="160" spans="1:7" ht="25.5" x14ac:dyDescent="0.25">
      <c r="A160" s="19" t="s">
        <v>45</v>
      </c>
      <c r="B160" s="47" t="s">
        <v>84</v>
      </c>
      <c r="C160" s="1" t="s">
        <v>35</v>
      </c>
      <c r="D160" s="1" t="s">
        <v>30</v>
      </c>
      <c r="E160" s="1" t="s">
        <v>257</v>
      </c>
      <c r="F160" s="1" t="s">
        <v>19</v>
      </c>
      <c r="G160" s="31">
        <v>2157755.58</v>
      </c>
    </row>
    <row r="161" spans="1:7" ht="63.75" x14ac:dyDescent="0.25">
      <c r="A161" s="19" t="s">
        <v>254</v>
      </c>
      <c r="B161" s="47" t="s">
        <v>84</v>
      </c>
      <c r="C161" s="1" t="s">
        <v>35</v>
      </c>
      <c r="D161" s="1" t="s">
        <v>30</v>
      </c>
      <c r="E161" s="1" t="s">
        <v>258</v>
      </c>
      <c r="F161" s="1"/>
      <c r="G161" s="31">
        <f>G162</f>
        <v>720019.26</v>
      </c>
    </row>
    <row r="162" spans="1:7" ht="25.5" x14ac:dyDescent="0.25">
      <c r="A162" s="19" t="s">
        <v>45</v>
      </c>
      <c r="B162" s="47" t="s">
        <v>84</v>
      </c>
      <c r="C162" s="1" t="s">
        <v>35</v>
      </c>
      <c r="D162" s="1" t="s">
        <v>30</v>
      </c>
      <c r="E162" s="1" t="s">
        <v>258</v>
      </c>
      <c r="F162" s="1" t="s">
        <v>19</v>
      </c>
      <c r="G162" s="31">
        <f>431954+288065.26</f>
        <v>720019.26</v>
      </c>
    </row>
    <row r="163" spans="1:7" ht="51" x14ac:dyDescent="0.25">
      <c r="A163" s="19" t="s">
        <v>255</v>
      </c>
      <c r="B163" s="47" t="s">
        <v>84</v>
      </c>
      <c r="C163" s="1" t="s">
        <v>35</v>
      </c>
      <c r="D163" s="1" t="s">
        <v>30</v>
      </c>
      <c r="E163" s="1" t="s">
        <v>259</v>
      </c>
      <c r="F163" s="1"/>
      <c r="G163" s="31">
        <f>G164</f>
        <v>200000</v>
      </c>
    </row>
    <row r="164" spans="1:7" ht="51" x14ac:dyDescent="0.25">
      <c r="A164" s="19" t="s">
        <v>256</v>
      </c>
      <c r="B164" s="47" t="s">
        <v>84</v>
      </c>
      <c r="C164" s="1" t="s">
        <v>35</v>
      </c>
      <c r="D164" s="1" t="s">
        <v>30</v>
      </c>
      <c r="E164" s="1" t="s">
        <v>260</v>
      </c>
      <c r="F164" s="1"/>
      <c r="G164" s="31">
        <f>G165</f>
        <v>200000</v>
      </c>
    </row>
    <row r="165" spans="1:7" ht="25.5" x14ac:dyDescent="0.25">
      <c r="A165" s="19" t="s">
        <v>45</v>
      </c>
      <c r="B165" s="47" t="s">
        <v>84</v>
      </c>
      <c r="C165" s="1" t="s">
        <v>35</v>
      </c>
      <c r="D165" s="1" t="s">
        <v>30</v>
      </c>
      <c r="E165" s="1" t="s">
        <v>260</v>
      </c>
      <c r="F165" s="1" t="s">
        <v>19</v>
      </c>
      <c r="G165" s="31">
        <v>200000</v>
      </c>
    </row>
    <row r="166" spans="1:7" ht="51" x14ac:dyDescent="0.25">
      <c r="A166" s="15" t="s">
        <v>227</v>
      </c>
      <c r="B166" s="47" t="s">
        <v>84</v>
      </c>
      <c r="C166" s="1" t="s">
        <v>35</v>
      </c>
      <c r="D166" s="1" t="s">
        <v>30</v>
      </c>
      <c r="E166" s="1" t="s">
        <v>212</v>
      </c>
      <c r="F166" s="1"/>
      <c r="G166" s="31">
        <f>G167</f>
        <v>521656.3</v>
      </c>
    </row>
    <row r="167" spans="1:7" ht="25.5" x14ac:dyDescent="0.25">
      <c r="A167" s="96" t="s">
        <v>209</v>
      </c>
      <c r="B167" s="47" t="s">
        <v>84</v>
      </c>
      <c r="C167" s="1" t="s">
        <v>35</v>
      </c>
      <c r="D167" s="1" t="s">
        <v>30</v>
      </c>
      <c r="E167" s="1" t="s">
        <v>213</v>
      </c>
      <c r="F167" s="1"/>
      <c r="G167" s="31">
        <f>G168</f>
        <v>521656.3</v>
      </c>
    </row>
    <row r="168" spans="1:7" ht="63.75" x14ac:dyDescent="0.25">
      <c r="A168" s="21" t="s">
        <v>251</v>
      </c>
      <c r="B168" s="47" t="s">
        <v>84</v>
      </c>
      <c r="C168" s="1" t="s">
        <v>35</v>
      </c>
      <c r="D168" s="1" t="s">
        <v>30</v>
      </c>
      <c r="E168" s="1" t="s">
        <v>214</v>
      </c>
      <c r="F168" s="1"/>
      <c r="G168" s="31">
        <f>G169</f>
        <v>521656.3</v>
      </c>
    </row>
    <row r="169" spans="1:7" ht="25.5" x14ac:dyDescent="0.25">
      <c r="A169" s="19" t="s">
        <v>45</v>
      </c>
      <c r="B169" s="47" t="s">
        <v>84</v>
      </c>
      <c r="C169" s="1" t="s">
        <v>35</v>
      </c>
      <c r="D169" s="1" t="s">
        <v>30</v>
      </c>
      <c r="E169" s="1" t="s">
        <v>214</v>
      </c>
      <c r="F169" s="1" t="s">
        <v>19</v>
      </c>
      <c r="G169" s="31">
        <v>521656.3</v>
      </c>
    </row>
    <row r="170" spans="1:7" x14ac:dyDescent="0.25">
      <c r="A170" s="19" t="s">
        <v>11</v>
      </c>
      <c r="B170" s="47" t="s">
        <v>84</v>
      </c>
      <c r="C170" s="1" t="s">
        <v>35</v>
      </c>
      <c r="D170" s="1" t="s">
        <v>30</v>
      </c>
      <c r="E170" s="1" t="s">
        <v>52</v>
      </c>
      <c r="F170" s="1"/>
      <c r="G170" s="31">
        <f>G171</f>
        <v>1969000</v>
      </c>
    </row>
    <row r="171" spans="1:7" x14ac:dyDescent="0.25">
      <c r="A171" s="19" t="s">
        <v>24</v>
      </c>
      <c r="B171" s="47" t="s">
        <v>84</v>
      </c>
      <c r="C171" s="1" t="s">
        <v>35</v>
      </c>
      <c r="D171" s="1" t="s">
        <v>30</v>
      </c>
      <c r="E171" s="1" t="s">
        <v>53</v>
      </c>
      <c r="F171" s="1"/>
      <c r="G171" s="31">
        <f>G172+G174</f>
        <v>1969000</v>
      </c>
    </row>
    <row r="172" spans="1:7" ht="51" x14ac:dyDescent="0.25">
      <c r="A172" s="19" t="s">
        <v>229</v>
      </c>
      <c r="B172" s="47" t="s">
        <v>84</v>
      </c>
      <c r="C172" s="1" t="s">
        <v>35</v>
      </c>
      <c r="D172" s="1" t="s">
        <v>30</v>
      </c>
      <c r="E172" s="1" t="s">
        <v>231</v>
      </c>
      <c r="F172" s="1"/>
      <c r="G172" s="31">
        <f>G173</f>
        <v>569000</v>
      </c>
    </row>
    <row r="173" spans="1:7" ht="51" x14ac:dyDescent="0.25">
      <c r="A173" s="15" t="s">
        <v>17</v>
      </c>
      <c r="B173" s="47" t="s">
        <v>84</v>
      </c>
      <c r="C173" s="1" t="s">
        <v>35</v>
      </c>
      <c r="D173" s="1" t="s">
        <v>30</v>
      </c>
      <c r="E173" s="1" t="s">
        <v>231</v>
      </c>
      <c r="F173" s="1" t="s">
        <v>14</v>
      </c>
      <c r="G173" s="31">
        <v>569000</v>
      </c>
    </row>
    <row r="174" spans="1:7" ht="76.5" x14ac:dyDescent="0.25">
      <c r="A174" s="19" t="s">
        <v>230</v>
      </c>
      <c r="B174" s="47" t="s">
        <v>84</v>
      </c>
      <c r="C174" s="1" t="s">
        <v>35</v>
      </c>
      <c r="D174" s="1" t="s">
        <v>30</v>
      </c>
      <c r="E174" s="1" t="s">
        <v>232</v>
      </c>
      <c r="F174" s="1"/>
      <c r="G174" s="31">
        <f>G175</f>
        <v>1400000</v>
      </c>
    </row>
    <row r="175" spans="1:7" ht="51" x14ac:dyDescent="0.25">
      <c r="A175" s="15" t="s">
        <v>17</v>
      </c>
      <c r="B175" s="47" t="s">
        <v>84</v>
      </c>
      <c r="C175" s="1" t="s">
        <v>35</v>
      </c>
      <c r="D175" s="1" t="s">
        <v>30</v>
      </c>
      <c r="E175" s="1" t="s">
        <v>232</v>
      </c>
      <c r="F175" s="1" t="s">
        <v>14</v>
      </c>
      <c r="G175" s="31">
        <v>1400000</v>
      </c>
    </row>
    <row r="176" spans="1:7" x14ac:dyDescent="0.25">
      <c r="A176" s="17" t="s">
        <v>121</v>
      </c>
      <c r="B176" s="38" t="s">
        <v>84</v>
      </c>
      <c r="C176" s="2" t="s">
        <v>36</v>
      </c>
      <c r="D176" s="2"/>
      <c r="E176" s="9"/>
      <c r="F176" s="2"/>
      <c r="G176" s="29">
        <f>G177</f>
        <v>12946533</v>
      </c>
    </row>
    <row r="177" spans="1:7" x14ac:dyDescent="0.25">
      <c r="A177" s="16" t="s">
        <v>37</v>
      </c>
      <c r="B177" s="39" t="s">
        <v>84</v>
      </c>
      <c r="C177" s="3" t="s">
        <v>36</v>
      </c>
      <c r="D177" s="3" t="s">
        <v>8</v>
      </c>
      <c r="E177" s="42"/>
      <c r="F177" s="3"/>
      <c r="G177" s="30">
        <f>G178</f>
        <v>12946533</v>
      </c>
    </row>
    <row r="178" spans="1:7" ht="25.5" x14ac:dyDescent="0.25">
      <c r="A178" s="15" t="s">
        <v>215</v>
      </c>
      <c r="B178" s="47" t="s">
        <v>84</v>
      </c>
      <c r="C178" s="1" t="s">
        <v>36</v>
      </c>
      <c r="D178" s="1" t="s">
        <v>8</v>
      </c>
      <c r="E178" s="1" t="s">
        <v>49</v>
      </c>
      <c r="F178" s="1"/>
      <c r="G178" s="31">
        <f>G179+G197</f>
        <v>12946533</v>
      </c>
    </row>
    <row r="179" spans="1:7" ht="25.5" x14ac:dyDescent="0.25">
      <c r="A179" s="24" t="s">
        <v>38</v>
      </c>
      <c r="B179" s="47" t="s">
        <v>84</v>
      </c>
      <c r="C179" s="1" t="s">
        <v>36</v>
      </c>
      <c r="D179" s="1" t="s">
        <v>8</v>
      </c>
      <c r="E179" s="1" t="s">
        <v>48</v>
      </c>
      <c r="F179" s="1"/>
      <c r="G179" s="31">
        <f>G180+G191+G194</f>
        <v>9311218</v>
      </c>
    </row>
    <row r="180" spans="1:7" ht="25.5" x14ac:dyDescent="0.25">
      <c r="A180" s="21" t="s">
        <v>109</v>
      </c>
      <c r="B180" s="47" t="s">
        <v>84</v>
      </c>
      <c r="C180" s="1" t="s">
        <v>36</v>
      </c>
      <c r="D180" s="1" t="s">
        <v>8</v>
      </c>
      <c r="E180" s="1" t="s">
        <v>110</v>
      </c>
      <c r="F180" s="1"/>
      <c r="G180" s="31">
        <f>G181+G183+G185+G189+G187</f>
        <v>7622218</v>
      </c>
    </row>
    <row r="181" spans="1:7" ht="51" x14ac:dyDescent="0.25">
      <c r="A181" s="15" t="s">
        <v>39</v>
      </c>
      <c r="B181" s="47" t="s">
        <v>84</v>
      </c>
      <c r="C181" s="1" t="s">
        <v>36</v>
      </c>
      <c r="D181" s="1" t="s">
        <v>8</v>
      </c>
      <c r="E181" s="1" t="s">
        <v>111</v>
      </c>
      <c r="F181" s="1"/>
      <c r="G181" s="31">
        <f>G182</f>
        <v>1852012</v>
      </c>
    </row>
    <row r="182" spans="1:7" ht="25.5" x14ac:dyDescent="0.25">
      <c r="A182" s="24" t="s">
        <v>40</v>
      </c>
      <c r="B182" s="47" t="s">
        <v>84</v>
      </c>
      <c r="C182" s="1" t="s">
        <v>36</v>
      </c>
      <c r="D182" s="1" t="s">
        <v>8</v>
      </c>
      <c r="E182" s="1" t="s">
        <v>111</v>
      </c>
      <c r="F182" s="1" t="s">
        <v>41</v>
      </c>
      <c r="G182" s="31">
        <v>1852012</v>
      </c>
    </row>
    <row r="183" spans="1:7" ht="51" x14ac:dyDescent="0.25">
      <c r="A183" s="21" t="s">
        <v>156</v>
      </c>
      <c r="B183" s="47" t="s">
        <v>84</v>
      </c>
      <c r="C183" s="1" t="s">
        <v>36</v>
      </c>
      <c r="D183" s="1" t="s">
        <v>8</v>
      </c>
      <c r="E183" s="1" t="s">
        <v>157</v>
      </c>
      <c r="F183" s="1"/>
      <c r="G183" s="31">
        <f>G184</f>
        <v>120000</v>
      </c>
    </row>
    <row r="184" spans="1:7" ht="25.5" x14ac:dyDescent="0.25">
      <c r="A184" s="24" t="s">
        <v>40</v>
      </c>
      <c r="B184" s="47" t="s">
        <v>84</v>
      </c>
      <c r="C184" s="1" t="s">
        <v>36</v>
      </c>
      <c r="D184" s="1" t="s">
        <v>8</v>
      </c>
      <c r="E184" s="1" t="s">
        <v>157</v>
      </c>
      <c r="F184" s="1" t="s">
        <v>41</v>
      </c>
      <c r="G184" s="31">
        <v>120000</v>
      </c>
    </row>
    <row r="185" spans="1:7" ht="51" x14ac:dyDescent="0.25">
      <c r="A185" s="24" t="s">
        <v>263</v>
      </c>
      <c r="B185" s="47" t="s">
        <v>84</v>
      </c>
      <c r="C185" s="1" t="s">
        <v>36</v>
      </c>
      <c r="D185" s="1" t="s">
        <v>8</v>
      </c>
      <c r="E185" s="1" t="s">
        <v>112</v>
      </c>
      <c r="F185" s="1"/>
      <c r="G185" s="31">
        <f>G186</f>
        <v>1835185</v>
      </c>
    </row>
    <row r="186" spans="1:7" ht="25.5" x14ac:dyDescent="0.25">
      <c r="A186" s="24" t="s">
        <v>40</v>
      </c>
      <c r="B186" s="47" t="s">
        <v>84</v>
      </c>
      <c r="C186" s="1" t="s">
        <v>36</v>
      </c>
      <c r="D186" s="1" t="s">
        <v>8</v>
      </c>
      <c r="E186" s="1" t="s">
        <v>112</v>
      </c>
      <c r="F186" s="1" t="s">
        <v>41</v>
      </c>
      <c r="G186" s="31">
        <v>1835185</v>
      </c>
    </row>
    <row r="187" spans="1:7" ht="79.5" customHeight="1" x14ac:dyDescent="0.25">
      <c r="A187" s="62" t="s">
        <v>122</v>
      </c>
      <c r="B187" s="47" t="s">
        <v>84</v>
      </c>
      <c r="C187" s="1" t="s">
        <v>36</v>
      </c>
      <c r="D187" s="1" t="s">
        <v>8</v>
      </c>
      <c r="E187" s="1" t="s">
        <v>123</v>
      </c>
      <c r="F187" s="1"/>
      <c r="G187" s="31">
        <f>G188</f>
        <v>3718432</v>
      </c>
    </row>
    <row r="188" spans="1:7" ht="25.5" x14ac:dyDescent="0.25">
      <c r="A188" s="24" t="s">
        <v>40</v>
      </c>
      <c r="B188" s="47" t="s">
        <v>84</v>
      </c>
      <c r="C188" s="1" t="s">
        <v>36</v>
      </c>
      <c r="D188" s="1" t="s">
        <v>8</v>
      </c>
      <c r="E188" s="1" t="s">
        <v>123</v>
      </c>
      <c r="F188" s="1" t="s">
        <v>41</v>
      </c>
      <c r="G188" s="31">
        <v>3718432</v>
      </c>
    </row>
    <row r="189" spans="1:7" ht="51" x14ac:dyDescent="0.25">
      <c r="A189" s="24" t="s">
        <v>264</v>
      </c>
      <c r="B189" s="47" t="s">
        <v>84</v>
      </c>
      <c r="C189" s="1" t="s">
        <v>36</v>
      </c>
      <c r="D189" s="1" t="s">
        <v>8</v>
      </c>
      <c r="E189" s="1" t="s">
        <v>113</v>
      </c>
      <c r="F189" s="1"/>
      <c r="G189" s="31">
        <f>G190</f>
        <v>96589</v>
      </c>
    </row>
    <row r="190" spans="1:7" ht="25.5" x14ac:dyDescent="0.25">
      <c r="A190" s="24" t="s">
        <v>40</v>
      </c>
      <c r="B190" s="47" t="s">
        <v>84</v>
      </c>
      <c r="C190" s="1" t="s">
        <v>36</v>
      </c>
      <c r="D190" s="1" t="s">
        <v>8</v>
      </c>
      <c r="E190" s="1" t="s">
        <v>113</v>
      </c>
      <c r="F190" s="1" t="s">
        <v>41</v>
      </c>
      <c r="G190" s="31">
        <v>96589</v>
      </c>
    </row>
    <row r="191" spans="1:7" ht="25.5" x14ac:dyDescent="0.25">
      <c r="A191" s="21" t="s">
        <v>216</v>
      </c>
      <c r="B191" s="47" t="s">
        <v>84</v>
      </c>
      <c r="C191" s="1" t="s">
        <v>36</v>
      </c>
      <c r="D191" s="1" t="s">
        <v>8</v>
      </c>
      <c r="E191" s="1" t="s">
        <v>158</v>
      </c>
      <c r="F191" s="1"/>
      <c r="G191" s="31">
        <f>G192</f>
        <v>251000</v>
      </c>
    </row>
    <row r="192" spans="1:7" ht="26.25" x14ac:dyDescent="0.25">
      <c r="A192" s="93" t="s">
        <v>233</v>
      </c>
      <c r="B192" s="47" t="s">
        <v>84</v>
      </c>
      <c r="C192" s="1" t="s">
        <v>36</v>
      </c>
      <c r="D192" s="1" t="s">
        <v>8</v>
      </c>
      <c r="E192" s="51" t="s">
        <v>217</v>
      </c>
      <c r="F192" s="1"/>
      <c r="G192" s="31">
        <f>G193</f>
        <v>251000</v>
      </c>
    </row>
    <row r="193" spans="1:7" ht="25.5" x14ac:dyDescent="0.25">
      <c r="A193" s="24" t="s">
        <v>40</v>
      </c>
      <c r="B193" s="47" t="s">
        <v>84</v>
      </c>
      <c r="C193" s="1" t="s">
        <v>36</v>
      </c>
      <c r="D193" s="1" t="s">
        <v>8</v>
      </c>
      <c r="E193" s="51" t="s">
        <v>217</v>
      </c>
      <c r="F193" s="50" t="s">
        <v>41</v>
      </c>
      <c r="G193" s="31">
        <f>287000-57000+21000</f>
        <v>251000</v>
      </c>
    </row>
    <row r="194" spans="1:7" x14ac:dyDescent="0.25">
      <c r="A194" s="21" t="s">
        <v>261</v>
      </c>
      <c r="B194" s="47" t="s">
        <v>84</v>
      </c>
      <c r="C194" s="1" t="s">
        <v>36</v>
      </c>
      <c r="D194" s="1" t="s">
        <v>8</v>
      </c>
      <c r="E194" s="1" t="s">
        <v>235</v>
      </c>
      <c r="F194" s="1"/>
      <c r="G194" s="31">
        <f>G195</f>
        <v>1438000</v>
      </c>
    </row>
    <row r="195" spans="1:7" ht="26.25" x14ac:dyDescent="0.25">
      <c r="A195" s="93" t="s">
        <v>262</v>
      </c>
      <c r="B195" s="47" t="s">
        <v>84</v>
      </c>
      <c r="C195" s="1" t="s">
        <v>36</v>
      </c>
      <c r="D195" s="1" t="s">
        <v>8</v>
      </c>
      <c r="E195" s="51" t="s">
        <v>236</v>
      </c>
      <c r="F195" s="1"/>
      <c r="G195" s="31">
        <f>G196</f>
        <v>1438000</v>
      </c>
    </row>
    <row r="196" spans="1:7" ht="25.5" x14ac:dyDescent="0.25">
      <c r="A196" s="24" t="s">
        <v>40</v>
      </c>
      <c r="B196" s="47" t="s">
        <v>84</v>
      </c>
      <c r="C196" s="1" t="s">
        <v>36</v>
      </c>
      <c r="D196" s="1" t="s">
        <v>8</v>
      </c>
      <c r="E196" s="51" t="s">
        <v>236</v>
      </c>
      <c r="F196" s="50" t="s">
        <v>41</v>
      </c>
      <c r="G196" s="31">
        <v>1438000</v>
      </c>
    </row>
    <row r="197" spans="1:7" ht="25.5" x14ac:dyDescent="0.25">
      <c r="A197" s="24" t="s">
        <v>42</v>
      </c>
      <c r="B197" s="47" t="s">
        <v>84</v>
      </c>
      <c r="C197" s="1" t="s">
        <v>36</v>
      </c>
      <c r="D197" s="1" t="s">
        <v>8</v>
      </c>
      <c r="E197" s="1" t="s">
        <v>47</v>
      </c>
      <c r="F197" s="1" t="s">
        <v>43</v>
      </c>
      <c r="G197" s="31">
        <f>G198+G209+G212</f>
        <v>3635315</v>
      </c>
    </row>
    <row r="198" spans="1:7" ht="25.5" x14ac:dyDescent="0.25">
      <c r="A198" s="21" t="s">
        <v>109</v>
      </c>
      <c r="B198" s="47" t="s">
        <v>84</v>
      </c>
      <c r="C198" s="1" t="s">
        <v>36</v>
      </c>
      <c r="D198" s="1" t="s">
        <v>8</v>
      </c>
      <c r="E198" s="1" t="s">
        <v>114</v>
      </c>
      <c r="F198" s="1"/>
      <c r="G198" s="31">
        <f>G199+G201+G203+G207+G205</f>
        <v>3451415</v>
      </c>
    </row>
    <row r="199" spans="1:7" ht="51" x14ac:dyDescent="0.25">
      <c r="A199" s="15" t="s">
        <v>39</v>
      </c>
      <c r="B199" s="47" t="s">
        <v>84</v>
      </c>
      <c r="C199" s="1" t="s">
        <v>36</v>
      </c>
      <c r="D199" s="1" t="s">
        <v>8</v>
      </c>
      <c r="E199" s="1" t="s">
        <v>115</v>
      </c>
      <c r="F199" s="1"/>
      <c r="G199" s="31">
        <f>G200</f>
        <v>544695</v>
      </c>
    </row>
    <row r="200" spans="1:7" ht="25.5" x14ac:dyDescent="0.25">
      <c r="A200" s="24" t="s">
        <v>40</v>
      </c>
      <c r="B200" s="47" t="s">
        <v>84</v>
      </c>
      <c r="C200" s="1" t="s">
        <v>36</v>
      </c>
      <c r="D200" s="1" t="s">
        <v>8</v>
      </c>
      <c r="E200" s="1" t="s">
        <v>115</v>
      </c>
      <c r="F200" s="1" t="s">
        <v>41</v>
      </c>
      <c r="G200" s="31">
        <v>544695</v>
      </c>
    </row>
    <row r="201" spans="1:7" ht="51" x14ac:dyDescent="0.25">
      <c r="A201" s="21" t="s">
        <v>156</v>
      </c>
      <c r="B201" s="47" t="s">
        <v>84</v>
      </c>
      <c r="C201" s="1" t="s">
        <v>36</v>
      </c>
      <c r="D201" s="1" t="s">
        <v>8</v>
      </c>
      <c r="E201" s="1" t="s">
        <v>159</v>
      </c>
      <c r="F201" s="1"/>
      <c r="G201" s="31">
        <f>G202</f>
        <v>50000</v>
      </c>
    </row>
    <row r="202" spans="1:7" ht="25.5" x14ac:dyDescent="0.25">
      <c r="A202" s="24" t="s">
        <v>40</v>
      </c>
      <c r="B202" s="47" t="s">
        <v>84</v>
      </c>
      <c r="C202" s="1" t="s">
        <v>36</v>
      </c>
      <c r="D202" s="1" t="s">
        <v>8</v>
      </c>
      <c r="E202" s="1" t="s">
        <v>159</v>
      </c>
      <c r="F202" s="1" t="s">
        <v>41</v>
      </c>
      <c r="G202" s="31">
        <v>50000</v>
      </c>
    </row>
    <row r="203" spans="1:7" ht="51" x14ac:dyDescent="0.25">
      <c r="A203" s="24" t="s">
        <v>263</v>
      </c>
      <c r="B203" s="47" t="s">
        <v>84</v>
      </c>
      <c r="C203" s="1" t="s">
        <v>36</v>
      </c>
      <c r="D203" s="1" t="s">
        <v>8</v>
      </c>
      <c r="E203" s="1" t="s">
        <v>116</v>
      </c>
      <c r="F203" s="1"/>
      <c r="G203" s="31">
        <f>G204</f>
        <v>780615</v>
      </c>
    </row>
    <row r="204" spans="1:7" ht="25.5" x14ac:dyDescent="0.25">
      <c r="A204" s="24" t="s">
        <v>40</v>
      </c>
      <c r="B204" s="47" t="s">
        <v>84</v>
      </c>
      <c r="C204" s="1" t="s">
        <v>36</v>
      </c>
      <c r="D204" s="1" t="s">
        <v>8</v>
      </c>
      <c r="E204" s="1" t="s">
        <v>116</v>
      </c>
      <c r="F204" s="1" t="s">
        <v>41</v>
      </c>
      <c r="G204" s="31">
        <v>780615</v>
      </c>
    </row>
    <row r="205" spans="1:7" ht="79.5" customHeight="1" x14ac:dyDescent="0.25">
      <c r="A205" s="62" t="s">
        <v>122</v>
      </c>
      <c r="B205" s="47" t="s">
        <v>84</v>
      </c>
      <c r="C205" s="1" t="s">
        <v>36</v>
      </c>
      <c r="D205" s="1" t="s">
        <v>8</v>
      </c>
      <c r="E205" s="1" t="s">
        <v>124</v>
      </c>
      <c r="F205" s="1"/>
      <c r="G205" s="31">
        <f>G206</f>
        <v>2035020</v>
      </c>
    </row>
    <row r="206" spans="1:7" ht="25.5" x14ac:dyDescent="0.25">
      <c r="A206" s="24" t="s">
        <v>40</v>
      </c>
      <c r="B206" s="47" t="s">
        <v>84</v>
      </c>
      <c r="C206" s="1" t="s">
        <v>36</v>
      </c>
      <c r="D206" s="1" t="s">
        <v>8</v>
      </c>
      <c r="E206" s="1" t="s">
        <v>124</v>
      </c>
      <c r="F206" s="1" t="s">
        <v>41</v>
      </c>
      <c r="G206" s="31">
        <v>2035020</v>
      </c>
    </row>
    <row r="207" spans="1:7" ht="51" x14ac:dyDescent="0.25">
      <c r="A207" s="24" t="s">
        <v>264</v>
      </c>
      <c r="B207" s="47" t="s">
        <v>84</v>
      </c>
      <c r="C207" s="1" t="s">
        <v>36</v>
      </c>
      <c r="D207" s="1" t="s">
        <v>8</v>
      </c>
      <c r="E207" s="1" t="s">
        <v>117</v>
      </c>
      <c r="F207" s="1"/>
      <c r="G207" s="31">
        <f>G208</f>
        <v>41085</v>
      </c>
    </row>
    <row r="208" spans="1:7" ht="25.5" x14ac:dyDescent="0.25">
      <c r="A208" s="24" t="s">
        <v>40</v>
      </c>
      <c r="B208" s="47" t="s">
        <v>84</v>
      </c>
      <c r="C208" s="1" t="s">
        <v>36</v>
      </c>
      <c r="D208" s="1" t="s">
        <v>8</v>
      </c>
      <c r="E208" s="1" t="s">
        <v>117</v>
      </c>
      <c r="F208" s="1" t="s">
        <v>41</v>
      </c>
      <c r="G208" s="31">
        <v>41085</v>
      </c>
    </row>
    <row r="209" spans="1:7" ht="25.5" x14ac:dyDescent="0.25">
      <c r="A209" s="21" t="s">
        <v>216</v>
      </c>
      <c r="B209" s="47" t="s">
        <v>84</v>
      </c>
      <c r="C209" s="1" t="s">
        <v>36</v>
      </c>
      <c r="D209" s="1" t="s">
        <v>8</v>
      </c>
      <c r="E209" s="1" t="s">
        <v>237</v>
      </c>
      <c r="F209" s="1"/>
      <c r="G209" s="31">
        <f>G210</f>
        <v>34400</v>
      </c>
    </row>
    <row r="210" spans="1:7" ht="26.25" x14ac:dyDescent="0.25">
      <c r="A210" s="93" t="s">
        <v>233</v>
      </c>
      <c r="B210" s="47" t="s">
        <v>84</v>
      </c>
      <c r="C210" s="1" t="s">
        <v>36</v>
      </c>
      <c r="D210" s="1" t="s">
        <v>8</v>
      </c>
      <c r="E210" s="51" t="s">
        <v>238</v>
      </c>
      <c r="F210" s="1"/>
      <c r="G210" s="31">
        <f>G211</f>
        <v>34400</v>
      </c>
    </row>
    <row r="211" spans="1:7" ht="25.5" x14ac:dyDescent="0.25">
      <c r="A211" s="24" t="s">
        <v>40</v>
      </c>
      <c r="B211" s="47" t="s">
        <v>84</v>
      </c>
      <c r="C211" s="1" t="s">
        <v>36</v>
      </c>
      <c r="D211" s="1" t="s">
        <v>8</v>
      </c>
      <c r="E211" s="51" t="s">
        <v>238</v>
      </c>
      <c r="F211" s="50" t="s">
        <v>41</v>
      </c>
      <c r="G211" s="31">
        <v>34400</v>
      </c>
    </row>
    <row r="212" spans="1:7" x14ac:dyDescent="0.25">
      <c r="A212" s="21" t="s">
        <v>261</v>
      </c>
      <c r="B212" s="47" t="s">
        <v>84</v>
      </c>
      <c r="C212" s="1" t="s">
        <v>36</v>
      </c>
      <c r="D212" s="1" t="s">
        <v>8</v>
      </c>
      <c r="E212" s="1" t="s">
        <v>239</v>
      </c>
      <c r="F212" s="1"/>
      <c r="G212" s="31">
        <f>G213</f>
        <v>149500</v>
      </c>
    </row>
    <row r="213" spans="1:7" ht="26.25" x14ac:dyDescent="0.25">
      <c r="A213" s="93" t="s">
        <v>234</v>
      </c>
      <c r="B213" s="47" t="s">
        <v>84</v>
      </c>
      <c r="C213" s="1" t="s">
        <v>36</v>
      </c>
      <c r="D213" s="1" t="s">
        <v>8</v>
      </c>
      <c r="E213" s="51" t="s">
        <v>240</v>
      </c>
      <c r="F213" s="1"/>
      <c r="G213" s="31">
        <f>G214</f>
        <v>149500</v>
      </c>
    </row>
    <row r="214" spans="1:7" ht="25.5" x14ac:dyDescent="0.25">
      <c r="A214" s="24" t="s">
        <v>40</v>
      </c>
      <c r="B214" s="47" t="s">
        <v>84</v>
      </c>
      <c r="C214" s="1" t="s">
        <v>36</v>
      </c>
      <c r="D214" s="1" t="s">
        <v>8</v>
      </c>
      <c r="E214" s="51" t="s">
        <v>240</v>
      </c>
      <c r="F214" s="50" t="s">
        <v>41</v>
      </c>
      <c r="G214" s="31">
        <v>149500</v>
      </c>
    </row>
    <row r="215" spans="1:7" x14ac:dyDescent="0.25">
      <c r="A215" s="65" t="s">
        <v>100</v>
      </c>
      <c r="B215" s="38" t="s">
        <v>84</v>
      </c>
      <c r="C215" s="45" t="s">
        <v>34</v>
      </c>
      <c r="D215" s="45" t="s">
        <v>103</v>
      </c>
      <c r="E215" s="66" t="s">
        <v>103</v>
      </c>
      <c r="F215" s="66" t="s">
        <v>103</v>
      </c>
      <c r="G215" s="67">
        <f>G216</f>
        <v>154726.16</v>
      </c>
    </row>
    <row r="216" spans="1:7" x14ac:dyDescent="0.25">
      <c r="A216" s="68" t="s">
        <v>101</v>
      </c>
      <c r="B216" s="39" t="s">
        <v>84</v>
      </c>
      <c r="C216" s="46" t="s">
        <v>34</v>
      </c>
      <c r="D216" s="46" t="s">
        <v>8</v>
      </c>
      <c r="E216" s="66" t="s">
        <v>103</v>
      </c>
      <c r="F216" s="66" t="s">
        <v>103</v>
      </c>
      <c r="G216" s="69">
        <f>G217</f>
        <v>154726.16</v>
      </c>
    </row>
    <row r="217" spans="1:7" ht="25.5" x14ac:dyDescent="0.25">
      <c r="A217" s="70" t="s">
        <v>218</v>
      </c>
      <c r="B217" s="47" t="s">
        <v>84</v>
      </c>
      <c r="C217" s="59" t="s">
        <v>34</v>
      </c>
      <c r="D217" s="59" t="s">
        <v>8</v>
      </c>
      <c r="E217" s="1" t="s">
        <v>78</v>
      </c>
      <c r="F217" s="71"/>
      <c r="G217" s="72">
        <f>G218</f>
        <v>154726.16</v>
      </c>
    </row>
    <row r="218" spans="1:7" x14ac:dyDescent="0.25">
      <c r="A218" s="105" t="s">
        <v>219</v>
      </c>
      <c r="B218" s="47" t="s">
        <v>84</v>
      </c>
      <c r="C218" s="59" t="s">
        <v>34</v>
      </c>
      <c r="D218" s="59" t="s">
        <v>8</v>
      </c>
      <c r="E218" s="1" t="s">
        <v>135</v>
      </c>
      <c r="F218" s="71"/>
      <c r="G218" s="72">
        <f>G219+G221</f>
        <v>154726.16</v>
      </c>
    </row>
    <row r="219" spans="1:7" ht="51" x14ac:dyDescent="0.25">
      <c r="A219" s="70" t="s">
        <v>220</v>
      </c>
      <c r="B219" s="47" t="s">
        <v>84</v>
      </c>
      <c r="C219" s="59" t="s">
        <v>34</v>
      </c>
      <c r="D219" s="59" t="s">
        <v>8</v>
      </c>
      <c r="E219" s="1" t="s">
        <v>136</v>
      </c>
      <c r="F219" s="71" t="s">
        <v>103</v>
      </c>
      <c r="G219" s="72">
        <f>G220</f>
        <v>104726.16</v>
      </c>
    </row>
    <row r="220" spans="1:7" x14ac:dyDescent="0.25">
      <c r="A220" s="107" t="s">
        <v>102</v>
      </c>
      <c r="B220" s="47" t="s">
        <v>84</v>
      </c>
      <c r="C220" s="59" t="s">
        <v>34</v>
      </c>
      <c r="D220" s="59" t="s">
        <v>8</v>
      </c>
      <c r="E220" s="1" t="s">
        <v>136</v>
      </c>
      <c r="F220" s="71" t="s">
        <v>104</v>
      </c>
      <c r="G220" s="72">
        <v>104726.16</v>
      </c>
    </row>
    <row r="221" spans="1:7" ht="51" x14ac:dyDescent="0.25">
      <c r="A221" s="70" t="s">
        <v>221</v>
      </c>
      <c r="B221" s="47" t="s">
        <v>84</v>
      </c>
      <c r="C221" s="59" t="s">
        <v>34</v>
      </c>
      <c r="D221" s="59" t="s">
        <v>8</v>
      </c>
      <c r="E221" s="1" t="s">
        <v>222</v>
      </c>
      <c r="F221" s="71" t="s">
        <v>103</v>
      </c>
      <c r="G221" s="72">
        <f>G222</f>
        <v>50000</v>
      </c>
    </row>
    <row r="222" spans="1:7" x14ac:dyDescent="0.25">
      <c r="A222" s="107" t="s">
        <v>102</v>
      </c>
      <c r="B222" s="47" t="s">
        <v>84</v>
      </c>
      <c r="C222" s="59" t="s">
        <v>34</v>
      </c>
      <c r="D222" s="59" t="s">
        <v>8</v>
      </c>
      <c r="E222" s="1" t="s">
        <v>222</v>
      </c>
      <c r="F222" s="71" t="s">
        <v>104</v>
      </c>
      <c r="G222" s="72">
        <v>50000</v>
      </c>
    </row>
    <row r="223" spans="1:7" x14ac:dyDescent="0.25">
      <c r="A223" s="27" t="s">
        <v>44</v>
      </c>
      <c r="B223" s="38" t="s">
        <v>84</v>
      </c>
      <c r="C223" s="1"/>
      <c r="D223" s="1"/>
      <c r="E223" s="28"/>
      <c r="F223" s="1"/>
      <c r="G223" s="29">
        <f>G55+G118+G124+G143+G176+G215</f>
        <v>38711179.129999995</v>
      </c>
    </row>
    <row r="224" spans="1:7" x14ac:dyDescent="0.25">
      <c r="A224" s="73" t="s">
        <v>99</v>
      </c>
      <c r="B224" s="74"/>
      <c r="C224" s="74"/>
      <c r="D224" s="74"/>
      <c r="E224" s="74"/>
      <c r="F224" s="75"/>
      <c r="G224" s="76">
        <f>G53+G223</f>
        <v>73454799.879999995</v>
      </c>
    </row>
  </sheetData>
  <mergeCells count="8">
    <mergeCell ref="A8:G8"/>
    <mergeCell ref="A9:G9"/>
    <mergeCell ref="A13:G13"/>
    <mergeCell ref="A54:G54"/>
    <mergeCell ref="A16:G16"/>
    <mergeCell ref="A10:G10"/>
    <mergeCell ref="A11:G11"/>
    <mergeCell ref="A12:G12"/>
  </mergeCells>
  <phoneticPr fontId="33" type="noConversion"/>
  <pageMargins left="0.62992125984251968" right="0.39370078740157483" top="0.55118110236220474" bottom="0.59055118110236227"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4</vt:lpstr>
    </vt:vector>
  </TitlesOfParts>
  <Company>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noname</dc:creator>
  <cp:lastModifiedBy>user</cp:lastModifiedBy>
  <cp:lastPrinted>2024-04-19T11:45:33Z</cp:lastPrinted>
  <dcterms:created xsi:type="dcterms:W3CDTF">2014-11-08T07:39:31Z</dcterms:created>
  <dcterms:modified xsi:type="dcterms:W3CDTF">2024-04-19T12:01:52Z</dcterms:modified>
</cp:coreProperties>
</file>